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дод9" sheetId="1" r:id="rId1"/>
  </sheets>
  <externalReferences>
    <externalReference r:id="rId4"/>
    <externalReference r:id="rId5"/>
  </externalReferences>
  <definedNames>
    <definedName name="_xlnm.Print_Area" localSheetId="0">'дод9'!$A$1:$F$49</definedName>
    <definedName name="_xlnm.Print_Titles" localSheetId="0">'дод9'!$6:$7</definedName>
    <definedName name="Excel_BuiltIn_Print_Titles" localSheetId="0">'дод9'!$A$6:$IU$7</definedName>
    <definedName name="Excel_BuiltIn_Print_Titles" localSheetId="0">'дод9'!$A$6:$IS$7</definedName>
    <definedName name="__1Excel_BuiltIn_Print_Titles_1_1">(#REF!,#REF!)</definedName>
    <definedName name="_1Excel_BuiltIn_Print_Titles_1_1">(#REF!,#REF!)</definedName>
    <definedName name="CREXPORT">#REF!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<sst xmlns="http://schemas.openxmlformats.org/spreadsheetml/2006/main" count="53" uniqueCount="53">
  <si>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Аналіз </t>
  </si>
  <si>
    <t>про виконання бюджету м.Дубно по доходах за   2020рік</t>
  </si>
  <si>
    <t>ТИС.ГРН.</t>
  </si>
  <si>
    <t>ВИДИ ДОХОДІВ</t>
  </si>
  <si>
    <t>Затверджено на 2020 рік</t>
  </si>
  <si>
    <t>Фактично надійшло за  2020 рік</t>
  </si>
  <si>
    <t>Відхилення до плану  з урахуванням змін</t>
  </si>
  <si>
    <t>відносне 
%</t>
  </si>
  <si>
    <t xml:space="preserve">абсолютне                          (+,-)  </t>
  </si>
  <si>
    <t>ЗАГАЛЬНИЙ ФОНД</t>
  </si>
  <si>
    <t>Податок та збір на доходи фізичних осіб</t>
  </si>
  <si>
    <t>Податок на прибуток підприємств та установ комунальної власності</t>
  </si>
  <si>
    <t>Рентна плата за спец. використання лісових ресурсів</t>
  </si>
  <si>
    <t>Рентна плата за користування надрами копалин місцевого значення</t>
  </si>
  <si>
    <t>Акцизний податок з роздрібної торгівлі підакцизних товарів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</si>
  <si>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</si>
  <si>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</si>
  <si>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180101-180104</t>
  </si>
  <si>
    <t>Податок на нерухоме майно, відмінне від земельної ділянки</t>
  </si>
  <si>
    <t>180105-180109</t>
  </si>
  <si>
    <t>Плата за землю</t>
  </si>
  <si>
    <t>180110-180111</t>
  </si>
  <si>
    <t>Транспортний податок</t>
  </si>
  <si>
    <t xml:space="preserve"> </t>
  </si>
  <si>
    <t>Туристичний збір</t>
  </si>
  <si>
    <t>Єдиний податок, всього</t>
  </si>
  <si>
    <t>Адміністративний  збір на проведення державної реєстрації юридичних осіб та фізичних осіб-підприємців та громадських формувань</t>
  </si>
  <si>
    <t>22012500, 126,129</t>
  </si>
  <si>
    <t>Адміністративні послуги і збори</t>
  </si>
  <si>
    <t>Надходження від орендної плати за корист. ЦМК</t>
  </si>
  <si>
    <t xml:space="preserve">           </t>
  </si>
  <si>
    <t>Державне мито</t>
  </si>
  <si>
    <t>21081100-21081500</t>
  </si>
  <si>
    <t xml:space="preserve">Адміністративні штрафи та санкції </t>
  </si>
  <si>
    <t>Інші надходження</t>
  </si>
  <si>
    <t>Всього власні доходи</t>
  </si>
  <si>
    <t>Дотація</t>
  </si>
  <si>
    <t>Дод.дотація</t>
  </si>
  <si>
    <t xml:space="preserve">Субвенції </t>
  </si>
  <si>
    <t>Освітня субвенція</t>
  </si>
  <si>
    <t>Медична субвенція</t>
  </si>
  <si>
    <t>ВСЬОГО ЗАГАЛЬНИЙ  ФОНД</t>
  </si>
  <si>
    <t>СПЕЦІАЛЬНИЙ ФОНД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</si>
  <si>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</si>
  <si>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</si>
  <si>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Грошові стягнення за шкоду заподіяну поруш. законодавства  про охорону навколишнього природного середовища</t>
  </si>
  <si>
    <t>Надходження коштів пайової участі у розвитку інфраструктури населеного пункту</t>
  </si>
  <si>
    <t>Власні надходження бюджетних установ — разом</t>
  </si>
  <si>
    <t>Надходження від відчуження майна, яке знаходиться у комунальній власності</t>
  </si>
  <si>
    <t>Кошти від продажу землі</t>
  </si>
  <si>
    <t>Субвенція</t>
  </si>
  <si>
    <t>ВСЬОГО СПЕЦІАЛЬНИЙ  ФОНД</t>
  </si>
  <si>
    <t>РАЗОМ ДОХОДІВ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</si>
</sst>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-* #,##0_р_._-;\-* #,##0_р_._-;_-* \-_р_._-;_-@_-"/>
    <numFmt numFmtId="167" formatCode="_-* #,##0.00\ _р_._-;\-* #,##0.00\ _р_._-;_-* \-??\ _р_._-;_-@_-"/>
    <numFmt numFmtId="168" formatCode="#,##0.0"/>
    <numFmt numFmtId="169" formatCode="0.0%"/>
    <numFmt numFmtId="170" formatCode="0.000%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Peterburg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1" applyNumberFormat="0" applyAlignment="0" applyProtection="0"/>
    <xf numFmtId="164" fontId="5" fillId="15" borderId="2" applyNumberFormat="0" applyAlignment="0" applyProtection="0"/>
    <xf numFmtId="164" fontId="6" fillId="15" borderId="1" applyNumberFormat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0" applyNumberFormat="0" applyFill="0" applyBorder="0" applyAlignment="0" applyProtection="0"/>
    <xf numFmtId="164" fontId="10" fillId="7" borderId="0" applyNumberFormat="0" applyBorder="0" applyAlignment="0" applyProtection="0"/>
    <xf numFmtId="164" fontId="0" fillId="0" borderId="0">
      <alignment/>
      <protection/>
    </xf>
    <xf numFmtId="164" fontId="1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2" fillId="17" borderId="0" applyNumberFormat="0" applyBorder="0" applyAlignment="0" applyProtection="0"/>
    <xf numFmtId="164" fontId="13" fillId="0" borderId="0" applyNumberFormat="0" applyFill="0" applyBorder="0" applyAlignment="0" applyProtection="0"/>
    <xf numFmtId="164" fontId="0" fillId="4" borderId="5" applyNumberFormat="0" applyAlignment="0" applyProtection="0"/>
    <xf numFmtId="164" fontId="14" fillId="0" borderId="6" applyNumberFormat="0" applyFill="0" applyAlignment="0" applyProtection="0"/>
    <xf numFmtId="164" fontId="1" fillId="0" borderId="0">
      <alignment/>
      <protection/>
    </xf>
    <xf numFmtId="164" fontId="14" fillId="0" borderId="0" applyNumberFormat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15" fillId="6" borderId="0" applyNumberFormat="0" applyBorder="0" applyAlignment="0" applyProtection="0"/>
  </cellStyleXfs>
  <cellXfs count="47">
    <xf numFmtId="164" fontId="0" fillId="0" borderId="0" xfId="0" applyAlignment="1">
      <alignment/>
    </xf>
    <xf numFmtId="164" fontId="16" fillId="0" borderId="0" xfId="59" applyFont="1">
      <alignment/>
      <protection/>
    </xf>
    <xf numFmtId="164" fontId="17" fillId="0" borderId="0" xfId="57" applyFont="1" applyBorder="1" applyAlignment="1">
      <alignment horizontal="center"/>
      <protection/>
    </xf>
    <xf numFmtId="164" fontId="18" fillId="0" borderId="0" xfId="57" applyFont="1" applyBorder="1" applyAlignment="1">
      <alignment/>
      <protection/>
    </xf>
    <xf numFmtId="164" fontId="16" fillId="0" borderId="7" xfId="59" applyFont="1" applyBorder="1">
      <alignment/>
      <protection/>
    </xf>
    <xf numFmtId="164" fontId="17" fillId="0" borderId="8" xfId="57" applyFont="1" applyBorder="1" applyAlignment="1">
      <alignment horizontal="center" vertical="center" wrapText="1"/>
      <protection/>
    </xf>
    <xf numFmtId="164" fontId="19" fillId="0" borderId="8" xfId="59" applyFont="1" applyBorder="1" applyAlignment="1">
      <alignment horizontal="center" vertical="top" wrapText="1"/>
      <protection/>
    </xf>
    <xf numFmtId="164" fontId="19" fillId="0" borderId="8" xfId="59" applyFont="1" applyBorder="1" applyAlignment="1">
      <alignment horizontal="center" wrapText="1"/>
      <protection/>
    </xf>
    <xf numFmtId="164" fontId="16" fillId="0" borderId="9" xfId="59" applyFont="1" applyBorder="1">
      <alignment/>
      <protection/>
    </xf>
    <xf numFmtId="164" fontId="16" fillId="0" borderId="10" xfId="59" applyFont="1" applyBorder="1" applyAlignment="1">
      <alignment horizontal="center" vertical="top" wrapText="1"/>
      <protection/>
    </xf>
    <xf numFmtId="164" fontId="16" fillId="18" borderId="9" xfId="59" applyFont="1" applyFill="1" applyBorder="1">
      <alignment/>
      <protection/>
    </xf>
    <xf numFmtId="164" fontId="17" fillId="18" borderId="10" xfId="57" applyFont="1" applyFill="1" applyBorder="1" applyAlignment="1">
      <alignment horizontal="center" vertical="center" wrapText="1"/>
      <protection/>
    </xf>
    <xf numFmtId="164" fontId="20" fillId="0" borderId="11" xfId="57" applyFont="1" applyFill="1" applyBorder="1" applyAlignment="1">
      <alignment horizontal="right" wrapText="1"/>
      <protection/>
    </xf>
    <xf numFmtId="164" fontId="21" fillId="0" borderId="10" xfId="57" applyFont="1" applyFill="1" applyBorder="1" applyAlignment="1">
      <alignment horizontal="left" wrapText="1"/>
      <protection/>
    </xf>
    <xf numFmtId="168" fontId="22" fillId="0" borderId="10" xfId="59" applyNumberFormat="1" applyFont="1" applyBorder="1">
      <alignment/>
      <protection/>
    </xf>
    <xf numFmtId="168" fontId="23" fillId="0" borderId="10" xfId="59" applyNumberFormat="1" applyFont="1" applyBorder="1">
      <alignment/>
      <protection/>
    </xf>
    <xf numFmtId="169" fontId="23" fillId="0" borderId="10" xfId="49" applyNumberFormat="1" applyFont="1" applyFill="1" applyBorder="1" applyAlignment="1" applyProtection="1">
      <alignment/>
      <protection/>
    </xf>
    <xf numFmtId="164" fontId="20" fillId="0" borderId="11" xfId="57" applyFont="1" applyFill="1" applyBorder="1" applyAlignment="1">
      <alignment horizontal="right" vertical="center" wrapText="1"/>
      <protection/>
    </xf>
    <xf numFmtId="170" fontId="23" fillId="0" borderId="10" xfId="49" applyNumberFormat="1" applyFont="1" applyFill="1" applyBorder="1" applyAlignment="1" applyProtection="1">
      <alignment/>
      <protection/>
    </xf>
    <xf numFmtId="168" fontId="18" fillId="0" borderId="10" xfId="59" applyNumberFormat="1" applyFont="1" applyBorder="1">
      <alignment/>
      <protection/>
    </xf>
    <xf numFmtId="168" fontId="19" fillId="0" borderId="10" xfId="59" applyNumberFormat="1" applyFont="1" applyBorder="1">
      <alignment/>
      <protection/>
    </xf>
    <xf numFmtId="164" fontId="21" fillId="0" borderId="12" xfId="57" applyFont="1" applyFill="1" applyBorder="1" applyAlignment="1">
      <alignment horizontal="left" wrapText="1"/>
      <protection/>
    </xf>
    <xf numFmtId="164" fontId="21" fillId="0" borderId="11" xfId="57" applyFont="1" applyFill="1" applyBorder="1" applyAlignment="1">
      <alignment horizontal="right" wrapText="1"/>
      <protection/>
    </xf>
    <xf numFmtId="164" fontId="17" fillId="0" borderId="12" xfId="57" applyFont="1" applyFill="1" applyBorder="1" applyAlignment="1">
      <alignment horizontal="left" wrapText="1"/>
      <protection/>
    </xf>
    <xf numFmtId="168" fontId="17" fillId="0" borderId="10" xfId="59" applyNumberFormat="1" applyFont="1" applyBorder="1">
      <alignment/>
      <protection/>
    </xf>
    <xf numFmtId="164" fontId="24" fillId="18" borderId="11" xfId="59" applyFont="1" applyFill="1" applyBorder="1">
      <alignment/>
      <protection/>
    </xf>
    <xf numFmtId="164" fontId="17" fillId="18" borderId="12" xfId="59" applyFont="1" applyFill="1" applyBorder="1" applyAlignment="1">
      <alignment horizontal="center" vertical="center" wrapText="1"/>
      <protection/>
    </xf>
    <xf numFmtId="168" fontId="17" fillId="18" borderId="10" xfId="59" applyNumberFormat="1" applyFont="1" applyFill="1" applyBorder="1">
      <alignment/>
      <protection/>
    </xf>
    <xf numFmtId="169" fontId="17" fillId="18" borderId="10" xfId="49" applyNumberFormat="1" applyFont="1" applyFill="1" applyBorder="1" applyAlignment="1" applyProtection="1">
      <alignment/>
      <protection/>
    </xf>
    <xf numFmtId="168" fontId="17" fillId="19" borderId="10" xfId="59" applyNumberFormat="1" applyFont="1" applyFill="1" applyBorder="1">
      <alignment/>
      <protection/>
    </xf>
    <xf numFmtId="164" fontId="16" fillId="18" borderId="13" xfId="59" applyFont="1" applyFill="1" applyBorder="1">
      <alignment/>
      <protection/>
    </xf>
    <xf numFmtId="164" fontId="17" fillId="18" borderId="14" xfId="59" applyFont="1" applyFill="1" applyBorder="1" applyAlignment="1">
      <alignment horizontal="center" vertical="center" wrapText="1"/>
      <protection/>
    </xf>
    <xf numFmtId="164" fontId="16" fillId="0" borderId="11" xfId="59" applyFont="1" applyFill="1" applyBorder="1">
      <alignment/>
      <protection/>
    </xf>
    <xf numFmtId="164" fontId="21" fillId="0" borderId="10" xfId="59" applyFont="1" applyFill="1" applyBorder="1" applyAlignment="1">
      <alignment horizontal="left" vertical="top" wrapText="1"/>
      <protection/>
    </xf>
    <xf numFmtId="164" fontId="21" fillId="0" borderId="10" xfId="59" applyFont="1" applyFill="1" applyBorder="1" applyAlignment="1">
      <alignment horizontal="center" vertical="center" wrapText="1"/>
      <protection/>
    </xf>
    <xf numFmtId="164" fontId="19" fillId="0" borderId="10" xfId="59" applyFont="1" applyFill="1" applyBorder="1" applyAlignment="1">
      <alignment horizontal="right" vertical="center" wrapText="1"/>
      <protection/>
    </xf>
    <xf numFmtId="164" fontId="20" fillId="0" borderId="11" xfId="59" applyFont="1" applyFill="1" applyBorder="1">
      <alignment/>
      <protection/>
    </xf>
    <xf numFmtId="164" fontId="20" fillId="0" borderId="11" xfId="59" applyFont="1" applyBorder="1">
      <alignment/>
      <protection/>
    </xf>
    <xf numFmtId="164" fontId="24" fillId="18" borderId="15" xfId="59" applyFont="1" applyFill="1" applyBorder="1">
      <alignment/>
      <protection/>
    </xf>
    <xf numFmtId="164" fontId="17" fillId="18" borderId="15" xfId="59" applyFont="1" applyFill="1" applyBorder="1" applyAlignment="1">
      <alignment horizontal="center" vertical="center" wrapText="1"/>
      <protection/>
    </xf>
    <xf numFmtId="168" fontId="18" fillId="18" borderId="15" xfId="59" applyNumberFormat="1" applyFont="1" applyFill="1" applyBorder="1">
      <alignment/>
      <protection/>
    </xf>
    <xf numFmtId="169" fontId="22" fillId="19" borderId="10" xfId="49" applyNumberFormat="1" applyFont="1" applyFill="1" applyBorder="1" applyAlignment="1" applyProtection="1">
      <alignment/>
      <protection/>
    </xf>
    <xf numFmtId="168" fontId="22" fillId="19" borderId="10" xfId="59" applyNumberFormat="1" applyFont="1" applyFill="1" applyBorder="1">
      <alignment/>
      <protection/>
    </xf>
    <xf numFmtId="164" fontId="25" fillId="19" borderId="15" xfId="59" applyFont="1" applyFill="1" applyBorder="1">
      <alignment/>
      <protection/>
    </xf>
    <xf numFmtId="164" fontId="26" fillId="19" borderId="15" xfId="59" applyFont="1" applyFill="1" applyBorder="1">
      <alignment/>
      <protection/>
    </xf>
    <xf numFmtId="164" fontId="17" fillId="19" borderId="15" xfId="59" applyFont="1" applyFill="1" applyBorder="1">
      <alignment/>
      <protection/>
    </xf>
    <xf numFmtId="164" fontId="21" fillId="0" borderId="0" xfId="59" applyFont="1">
      <alignment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meresha_07" xfId="38"/>
    <cellStyle name="Normal_Доходи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Відсотковий 2" xfId="49"/>
    <cellStyle name="Звичайний 2" xfId="50"/>
    <cellStyle name="Звичайний 3" xfId="51"/>
    <cellStyle name="Итог" xfId="52"/>
    <cellStyle name="Контрольная ячейка" xfId="53"/>
    <cellStyle name="Название" xfId="54"/>
    <cellStyle name="Нейтральный" xfId="55"/>
    <cellStyle name="Обычный_23-01-19" xfId="56"/>
    <cellStyle name="Обычный_Ан-1-01-01(р)" xfId="57"/>
    <cellStyle name="Обычный_Лист1" xfId="58"/>
    <cellStyle name="Обычный_Оч.2001" xfId="59"/>
    <cellStyle name="Плохой" xfId="60"/>
    <cellStyle name="Пояснение" xfId="61"/>
    <cellStyle name="Примечание" xfId="62"/>
    <cellStyle name="Связанная ячейка" xfId="63"/>
    <cellStyle name="Стиль 1" xfId="64"/>
    <cellStyle name="Текст предупреждения" xfId="65"/>
    <cellStyle name="Тысячи [0]_Розподіл (2)" xfId="66"/>
    <cellStyle name="Тысячи_бюджет 1998 по клас.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gfuflsrv\ochernyak\&#1042;&#1110;&#1090;&#1072;&#1083;&#1110;&#1081;\&#1047;&#1074;&#1110;&#1090;&#1080;%20&#1085;&#1072;%20&#1050;&#1080;&#1111;&#1074;\&#1047;&#1042;&#1030;&#1058;%20&#1085;&#1072;%20&#1052;&#1060;&#1059;%202019\&#1047;&#1074;&#1110;&#1090;%202019%20(&#1079;%20&#1052;&#1060;&#1059;)\&#1047;&#1072;&#1088;&#1087;&#1083;&#1072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позичення (умови,об&quot;єкти)"/>
      <sheetName val="гаранті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45"/>
  <sheetViews>
    <sheetView tabSelected="1" view="pageBreakPreview" zoomScale="77" zoomScaleNormal="70" zoomScaleSheetLayoutView="77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38" sqref="A38"/>
      <selection pane="bottomRight" activeCell="E47" sqref="E47"/>
    </sheetView>
  </sheetViews>
  <sheetFormatPr defaultColWidth="9.00390625" defaultRowHeight="12.75"/>
  <cols>
    <col min="1" max="1" width="14.25390625" style="1" customWidth="1"/>
    <col min="2" max="2" width="66.625" style="1" customWidth="1"/>
    <col min="3" max="3" width="16.625" style="1" customWidth="1"/>
    <col min="4" max="4" width="16.25390625" style="1" customWidth="1"/>
    <col min="5" max="6" width="12.875" style="1" customWidth="1"/>
    <col min="7" max="253" width="9.125" style="1" customWidth="1"/>
    <col min="254" max="16384" width="11.625" style="0" customWidth="1"/>
  </cols>
  <sheetData>
    <row r="2" spans="1:6" ht="19.5" customHeight="1">
      <c r="A2" s="2" t="s">
        <v>0</v>
      </c>
      <c r="B2" s="2"/>
      <c r="C2" s="2"/>
      <c r="D2" s="2"/>
      <c r="E2" s="2"/>
      <c r="F2" s="2"/>
    </row>
    <row r="3" spans="1:6" ht="18" customHeight="1">
      <c r="A3" s="2" t="s">
        <v>1</v>
      </c>
      <c r="B3" s="2"/>
      <c r="C3" s="2"/>
      <c r="D3" s="2"/>
      <c r="E3" s="2"/>
      <c r="F3" s="2"/>
    </row>
    <row r="4" ht="18" customHeight="1">
      <c r="B4" s="2"/>
    </row>
    <row r="5" spans="2:6" ht="16.5" customHeight="1">
      <c r="B5" s="3"/>
      <c r="F5" s="1" t="s">
        <v>2</v>
      </c>
    </row>
    <row r="6" spans="1:6" ht="30" customHeight="1">
      <c r="A6" s="4"/>
      <c r="B6" s="5" t="s">
        <v>3</v>
      </c>
      <c r="C6" s="6" t="s">
        <v>4</v>
      </c>
      <c r="D6" s="6" t="s">
        <v>5</v>
      </c>
      <c r="E6" s="7" t="s">
        <v>6</v>
      </c>
      <c r="F6" s="7"/>
    </row>
    <row r="7" spans="1:6" ht="48" customHeight="1">
      <c r="A7" s="8"/>
      <c r="B7" s="5"/>
      <c r="C7" s="6"/>
      <c r="D7" s="6"/>
      <c r="E7" s="9" t="s">
        <v>7</v>
      </c>
      <c r="F7" s="9" t="s">
        <v>8</v>
      </c>
    </row>
    <row r="8" spans="1:6" ht="18.75" customHeight="1">
      <c r="A8" s="10"/>
      <c r="B8" s="11" t="s">
        <v>9</v>
      </c>
      <c r="C8" s="11"/>
      <c r="D8" s="11"/>
      <c r="E8" s="11"/>
      <c r="F8" s="11"/>
    </row>
    <row r="9" spans="1:6" ht="12.75">
      <c r="A9" s="12">
        <v>11010000</v>
      </c>
      <c r="B9" s="13" t="s">
        <v>10</v>
      </c>
      <c r="C9" s="14">
        <v>110300</v>
      </c>
      <c r="D9" s="15">
        <v>117302.6</v>
      </c>
      <c r="E9" s="16">
        <f>D9/C9</f>
        <v>1.0634868540344515</v>
      </c>
      <c r="F9" s="15">
        <f>D9-C9</f>
        <v>7002.600000000006</v>
      </c>
    </row>
    <row r="10" spans="1:6" ht="12.75">
      <c r="A10" s="12">
        <v>11020200</v>
      </c>
      <c r="B10" s="13" t="s">
        <v>11</v>
      </c>
      <c r="C10" s="14">
        <v>20</v>
      </c>
      <c r="D10" s="15">
        <v>181.5</v>
      </c>
      <c r="E10" s="16">
        <f>D10/C10</f>
        <v>9.075</v>
      </c>
      <c r="F10" s="15">
        <f>D10-C10</f>
        <v>161.5</v>
      </c>
    </row>
    <row r="11" spans="1:6" ht="12.75">
      <c r="A11" s="17">
        <v>13010200</v>
      </c>
      <c r="B11" s="13" t="s">
        <v>12</v>
      </c>
      <c r="C11" s="14"/>
      <c r="D11" s="15"/>
      <c r="E11" s="18"/>
      <c r="F11" s="15">
        <f>D11-C11</f>
        <v>0</v>
      </c>
    </row>
    <row r="12" spans="1:6" ht="12.75">
      <c r="A12" s="12">
        <v>13030100</v>
      </c>
      <c r="B12" s="13" t="s">
        <v>13</v>
      </c>
      <c r="C12" s="14"/>
      <c r="D12" s="15">
        <v>30.4</v>
      </c>
      <c r="E12" s="18"/>
      <c r="F12" s="15">
        <f>D12-C12</f>
        <v>30.4</v>
      </c>
    </row>
    <row r="13" spans="1:6" ht="12.75">
      <c r="A13" s="12">
        <v>14040000</v>
      </c>
      <c r="B13" s="13" t="s">
        <v>14</v>
      </c>
      <c r="C13" s="14">
        <v>2900</v>
      </c>
      <c r="D13" s="15">
        <v>3385.1</v>
      </c>
      <c r="E13" s="16">
        <f>D13/C13</f>
        <v>1.1672758620689654</v>
      </c>
      <c r="F13" s="15">
        <f>D13-C13</f>
        <v>485.0999999999999</v>
      </c>
    </row>
    <row r="14" spans="1:6" ht="12.75">
      <c r="A14" s="12">
        <v>14021900</v>
      </c>
      <c r="B14" s="13" t="s">
        <v>15</v>
      </c>
      <c r="C14" s="14">
        <v>1500</v>
      </c>
      <c r="D14" s="15">
        <v>1941</v>
      </c>
      <c r="E14" s="16">
        <f>D14/C14</f>
        <v>1.294</v>
      </c>
      <c r="F14" s="15">
        <f>D14-C14</f>
        <v>441</v>
      </c>
    </row>
    <row r="15" spans="1:6" ht="12.75">
      <c r="A15" s="12">
        <v>14031900</v>
      </c>
      <c r="B15" s="13" t="s">
        <v>16</v>
      </c>
      <c r="C15" s="14">
        <v>7300</v>
      </c>
      <c r="D15" s="15">
        <v>6779.5</v>
      </c>
      <c r="E15" s="16">
        <f>D15/C15</f>
        <v>0.9286986301369863</v>
      </c>
      <c r="F15" s="15">
        <f>D15-C15</f>
        <v>-520.5</v>
      </c>
    </row>
    <row r="16" spans="1:6" ht="36.75" customHeight="1">
      <c r="A16" s="12" t="s">
        <v>17</v>
      </c>
      <c r="B16" s="13" t="s">
        <v>18</v>
      </c>
      <c r="C16" s="14">
        <v>3200</v>
      </c>
      <c r="D16" s="15">
        <v>3220.2</v>
      </c>
      <c r="E16" s="16">
        <f>D16/C16</f>
        <v>1.0063125</v>
      </c>
      <c r="F16" s="15">
        <f>D16-C16</f>
        <v>20.199999999999818</v>
      </c>
    </row>
    <row r="17" spans="1:6" ht="18.75" customHeight="1">
      <c r="A17" s="12" t="s">
        <v>19</v>
      </c>
      <c r="B17" s="13" t="s">
        <v>20</v>
      </c>
      <c r="C17" s="14">
        <v>25000</v>
      </c>
      <c r="D17" s="15">
        <v>24447.7</v>
      </c>
      <c r="E17" s="16">
        <f>D17/C17</f>
        <v>0.977908</v>
      </c>
      <c r="F17" s="15">
        <f>D17-C17</f>
        <v>-552.2999999999993</v>
      </c>
    </row>
    <row r="18" spans="1:10" ht="12.75">
      <c r="A18" s="12" t="s">
        <v>21</v>
      </c>
      <c r="B18" s="13" t="s">
        <v>22</v>
      </c>
      <c r="C18" s="14">
        <v>30</v>
      </c>
      <c r="D18" s="15">
        <v>37.9</v>
      </c>
      <c r="E18" s="16">
        <f>D18/C18</f>
        <v>1.2633333333333332</v>
      </c>
      <c r="F18" s="15">
        <f>D18-C18</f>
        <v>7.899999999999999</v>
      </c>
      <c r="J18" s="1" t="s">
        <v>23</v>
      </c>
    </row>
    <row r="19" spans="1:6" ht="12.75">
      <c r="A19" s="12">
        <v>18030000</v>
      </c>
      <c r="B19" s="13" t="s">
        <v>24</v>
      </c>
      <c r="C19" s="14"/>
      <c r="D19" s="15">
        <v>9.3</v>
      </c>
      <c r="E19" s="18"/>
      <c r="F19" s="15">
        <f>D19-C19</f>
        <v>9.3</v>
      </c>
    </row>
    <row r="20" spans="1:6" ht="12.75">
      <c r="A20" s="12">
        <v>18050000</v>
      </c>
      <c r="B20" s="13" t="s">
        <v>25</v>
      </c>
      <c r="C20" s="14">
        <v>23226.7</v>
      </c>
      <c r="D20" s="15">
        <v>23849.5</v>
      </c>
      <c r="E20" s="16">
        <f>D20/C20</f>
        <v>1.0268139684070487</v>
      </c>
      <c r="F20" s="15">
        <f>D20-C20</f>
        <v>622.7999999999993</v>
      </c>
    </row>
    <row r="21" spans="1:6" ht="12.75">
      <c r="A21" s="12">
        <v>22010300</v>
      </c>
      <c r="B21" s="13" t="s">
        <v>26</v>
      </c>
      <c r="C21" s="14">
        <v>50</v>
      </c>
      <c r="D21" s="15">
        <v>51.4</v>
      </c>
      <c r="E21" s="16">
        <f>D21/C21</f>
        <v>1.028</v>
      </c>
      <c r="F21" s="15">
        <f>D21-C21</f>
        <v>1.3999999999999986</v>
      </c>
    </row>
    <row r="22" spans="1:6" ht="12.75">
      <c r="A22" s="12" t="s">
        <v>27</v>
      </c>
      <c r="B22" s="13" t="s">
        <v>28</v>
      </c>
      <c r="C22" s="19">
        <v>5170</v>
      </c>
      <c r="D22" s="20">
        <v>3685.1</v>
      </c>
      <c r="E22" s="16">
        <f>D22/C22</f>
        <v>0.7127852998065763</v>
      </c>
      <c r="F22" s="15">
        <f>D22-C22</f>
        <v>-1484.9</v>
      </c>
    </row>
    <row r="23" spans="1:12" ht="12.75">
      <c r="A23" s="12">
        <v>22080400</v>
      </c>
      <c r="B23" s="21" t="s">
        <v>29</v>
      </c>
      <c r="C23" s="19">
        <v>1500</v>
      </c>
      <c r="D23" s="20">
        <v>2075.5</v>
      </c>
      <c r="E23" s="16">
        <f>D23/C23</f>
        <v>1.3836666666666666</v>
      </c>
      <c r="F23" s="15">
        <f>D23-C23</f>
        <v>575.5</v>
      </c>
      <c r="L23" s="1" t="s">
        <v>30</v>
      </c>
    </row>
    <row r="24" spans="1:6" ht="12.75">
      <c r="A24" s="12">
        <v>22090000</v>
      </c>
      <c r="B24" s="21" t="s">
        <v>31</v>
      </c>
      <c r="C24" s="19">
        <v>170</v>
      </c>
      <c r="D24" s="20">
        <v>78.2</v>
      </c>
      <c r="E24" s="16">
        <f>D24/C24</f>
        <v>0.46</v>
      </c>
      <c r="F24" s="15">
        <f>D24-C24</f>
        <v>-91.8</v>
      </c>
    </row>
    <row r="25" spans="1:6" ht="12.75">
      <c r="A25" s="12" t="s">
        <v>32</v>
      </c>
      <c r="B25" s="21" t="s">
        <v>33</v>
      </c>
      <c r="C25" s="19">
        <v>10</v>
      </c>
      <c r="D25" s="20">
        <v>313.4</v>
      </c>
      <c r="E25" s="16">
        <f>D25/C25</f>
        <v>31.339999999999996</v>
      </c>
      <c r="F25" s="15">
        <f>D25-C25</f>
        <v>303.4</v>
      </c>
    </row>
    <row r="26" spans="1:6" ht="12.75">
      <c r="A26" s="12">
        <v>24060000</v>
      </c>
      <c r="B26" s="21" t="s">
        <v>34</v>
      </c>
      <c r="C26" s="19">
        <v>150</v>
      </c>
      <c r="D26" s="20">
        <v>274.6</v>
      </c>
      <c r="E26" s="16">
        <f>D26/C26</f>
        <v>1.8306666666666669</v>
      </c>
      <c r="F26" s="15">
        <f>D26-C26</f>
        <v>124.60000000000002</v>
      </c>
    </row>
    <row r="27" spans="1:6" ht="12.75">
      <c r="A27" s="22"/>
      <c r="B27" s="23" t="s">
        <v>35</v>
      </c>
      <c r="C27" s="24">
        <f>SUM(C9:C26)</f>
        <v>180526.7</v>
      </c>
      <c r="D27" s="24">
        <f>SUM(D9:D26)</f>
        <v>187662.90000000002</v>
      </c>
      <c r="E27" s="16">
        <f>D27/C27</f>
        <v>1.0395298867148184</v>
      </c>
      <c r="F27" s="15">
        <f>D27-C27</f>
        <v>7136.200000000012</v>
      </c>
    </row>
    <row r="28" spans="1:6" ht="12.75">
      <c r="A28" s="12">
        <v>41020100</v>
      </c>
      <c r="B28" s="21" t="s">
        <v>36</v>
      </c>
      <c r="C28" s="19">
        <v>8779.3</v>
      </c>
      <c r="D28" s="20">
        <v>8779.3</v>
      </c>
      <c r="E28" s="16">
        <f>D28/C28</f>
        <v>1</v>
      </c>
      <c r="F28" s="15">
        <f>D28-C28</f>
        <v>0</v>
      </c>
    </row>
    <row r="29" spans="1:6" ht="12.75">
      <c r="A29" s="12">
        <v>41040200</v>
      </c>
      <c r="B29" s="21" t="s">
        <v>37</v>
      </c>
      <c r="C29" s="19">
        <v>4177.1</v>
      </c>
      <c r="D29" s="20">
        <v>4177.1</v>
      </c>
      <c r="E29" s="16">
        <f>D29/C29</f>
        <v>1</v>
      </c>
      <c r="F29" s="15">
        <f>D29-C29</f>
        <v>0</v>
      </c>
    </row>
    <row r="30" spans="1:6" ht="12.75">
      <c r="A30" s="12">
        <v>41050000</v>
      </c>
      <c r="B30" s="21" t="s">
        <v>38</v>
      </c>
      <c r="C30" s="19">
        <v>15723.6</v>
      </c>
      <c r="D30" s="20">
        <v>15407</v>
      </c>
      <c r="E30" s="16">
        <f>D30/C30</f>
        <v>0.9798646620366837</v>
      </c>
      <c r="F30" s="15">
        <f>D30-C30</f>
        <v>-316.60000000000036</v>
      </c>
    </row>
    <row r="31" spans="1:6" ht="12.75">
      <c r="A31" s="12">
        <v>41033900</v>
      </c>
      <c r="B31" s="21" t="s">
        <v>39</v>
      </c>
      <c r="C31" s="19">
        <v>62885.1</v>
      </c>
      <c r="D31" s="20">
        <v>62885.1</v>
      </c>
      <c r="E31" s="16">
        <f>D31/C31</f>
        <v>1</v>
      </c>
      <c r="F31" s="15">
        <f>D31-C31</f>
        <v>0</v>
      </c>
    </row>
    <row r="32" spans="1:6" ht="12.75">
      <c r="A32" s="12">
        <v>41034200</v>
      </c>
      <c r="B32" s="21" t="s">
        <v>40</v>
      </c>
      <c r="C32" s="19">
        <v>7379.9</v>
      </c>
      <c r="D32" s="20">
        <v>7379.9</v>
      </c>
      <c r="E32" s="16">
        <f>D32/C32</f>
        <v>1</v>
      </c>
      <c r="F32" s="15">
        <f>D32-C32</f>
        <v>0</v>
      </c>
    </row>
    <row r="33" spans="1:6" ht="12.75">
      <c r="A33" s="25"/>
      <c r="B33" s="26" t="s">
        <v>41</v>
      </c>
      <c r="C33" s="27">
        <f>C27+C28+C29+C30+C31+C32</f>
        <v>279471.7</v>
      </c>
      <c r="D33" s="27">
        <f>D27+D28+D29+D30+D31+D32</f>
        <v>286291.30000000005</v>
      </c>
      <c r="E33" s="28">
        <f>D33/C33</f>
        <v>1.0244017551687703</v>
      </c>
      <c r="F33" s="29">
        <f>D33-C33</f>
        <v>6819.600000000035</v>
      </c>
    </row>
    <row r="34" spans="1:6" ht="12.75" customHeight="1">
      <c r="A34" s="30"/>
      <c r="B34" s="31" t="s">
        <v>42</v>
      </c>
      <c r="C34" s="31"/>
      <c r="D34" s="31"/>
      <c r="E34" s="31"/>
      <c r="F34" s="31"/>
    </row>
    <row r="35" spans="1:6" ht="12.75">
      <c r="A35" s="32"/>
      <c r="B35" s="33"/>
      <c r="C35" s="34"/>
      <c r="D35" s="35"/>
      <c r="E35" s="34"/>
      <c r="F35" s="34"/>
    </row>
    <row r="36" spans="1:6" ht="12.75">
      <c r="A36" s="36">
        <v>19010000</v>
      </c>
      <c r="B36" s="21" t="s">
        <v>43</v>
      </c>
      <c r="C36" s="15">
        <v>180</v>
      </c>
      <c r="D36" s="15">
        <v>206.3</v>
      </c>
      <c r="E36" s="16">
        <f>D36/C36</f>
        <v>1.146111111111111</v>
      </c>
      <c r="F36" s="15">
        <f>D36-C36</f>
        <v>26.30000000000001</v>
      </c>
    </row>
    <row r="37" spans="1:6" ht="41.25" customHeight="1">
      <c r="A37" s="36">
        <v>21110000</v>
      </c>
      <c r="B37" s="21" t="s">
        <v>44</v>
      </c>
      <c r="C37" s="15"/>
      <c r="D37" s="15">
        <v>307.6</v>
      </c>
      <c r="E37" s="16" t="e">
        <f>D37/C37</f>
        <v>#DIV/0!</v>
      </c>
      <c r="F37" s="15">
        <f>D37-C37</f>
        <v>307.6</v>
      </c>
    </row>
    <row r="38" spans="1:6" ht="12.75">
      <c r="A38" s="36">
        <v>24062100</v>
      </c>
      <c r="B38" s="21" t="s">
        <v>45</v>
      </c>
      <c r="C38" s="15">
        <v>2</v>
      </c>
      <c r="D38" s="15">
        <v>1.7000000000000002</v>
      </c>
      <c r="E38" s="16">
        <f>D38/C38</f>
        <v>0.8500000000000001</v>
      </c>
      <c r="F38" s="15">
        <f>D38-C38</f>
        <v>-0.2999999999999998</v>
      </c>
    </row>
    <row r="39" spans="1:6" ht="12.75">
      <c r="A39" s="36">
        <v>24170000</v>
      </c>
      <c r="B39" s="13" t="s">
        <v>46</v>
      </c>
      <c r="C39" s="15">
        <v>150</v>
      </c>
      <c r="D39" s="15">
        <v>641.9</v>
      </c>
      <c r="E39" s="16">
        <f>D39/C39</f>
        <v>4.279333333333333</v>
      </c>
      <c r="F39" s="15">
        <f>D39-C39</f>
        <v>491.9</v>
      </c>
    </row>
    <row r="40" spans="1:6" ht="12.75">
      <c r="A40" s="37">
        <v>25000000</v>
      </c>
      <c r="B40" s="13" t="s">
        <v>47</v>
      </c>
      <c r="C40" s="15">
        <v>2433.1</v>
      </c>
      <c r="D40" s="15">
        <v>3229.5</v>
      </c>
      <c r="E40" s="16">
        <f>D40/C40</f>
        <v>1.3273190579918623</v>
      </c>
      <c r="F40" s="15">
        <f>D40-C40</f>
        <v>796.4000000000001</v>
      </c>
    </row>
    <row r="41" spans="1:6" ht="38.25" customHeight="1">
      <c r="A41" s="37">
        <v>31030000</v>
      </c>
      <c r="B41" s="13" t="s">
        <v>48</v>
      </c>
      <c r="C41" s="15"/>
      <c r="D41" s="15"/>
      <c r="E41" s="16"/>
      <c r="F41" s="15">
        <f>D41-C41</f>
        <v>0</v>
      </c>
    </row>
    <row r="42" spans="1:6" ht="12.75">
      <c r="A42" s="37">
        <v>33010000</v>
      </c>
      <c r="B42" s="13" t="s">
        <v>49</v>
      </c>
      <c r="C42" s="15">
        <v>3353.7</v>
      </c>
      <c r="D42" s="15">
        <v>3899.7</v>
      </c>
      <c r="E42" s="16">
        <f>D42/C42</f>
        <v>1.1628052598622418</v>
      </c>
      <c r="F42" s="15">
        <f>D42-C42</f>
        <v>546</v>
      </c>
    </row>
    <row r="43" spans="1:6" ht="12.75">
      <c r="A43" s="37">
        <v>41050000</v>
      </c>
      <c r="B43" s="13" t="s">
        <v>50</v>
      </c>
      <c r="C43" s="15">
        <v>5200</v>
      </c>
      <c r="D43" s="15">
        <v>5200</v>
      </c>
      <c r="E43" s="16">
        <f>D43/C43</f>
        <v>1</v>
      </c>
      <c r="F43" s="15">
        <f>D43-C43</f>
        <v>0</v>
      </c>
    </row>
    <row r="44" spans="1:6" ht="12.75">
      <c r="A44" s="38"/>
      <c r="B44" s="39" t="s">
        <v>51</v>
      </c>
      <c r="C44" s="40">
        <f>C36+C38+C39+C40+C41+C42+C43</f>
        <v>11318.8</v>
      </c>
      <c r="D44" s="40">
        <f>D42+D40+D39+D37+D36+D38+D43</f>
        <v>13486.7</v>
      </c>
      <c r="E44" s="41">
        <f>D44/C44</f>
        <v>1.1915309043361488</v>
      </c>
      <c r="F44" s="42">
        <f>D44-C44</f>
        <v>2167.9000000000015</v>
      </c>
    </row>
    <row r="45" spans="1:6" ht="28.5" customHeight="1">
      <c r="A45" s="43"/>
      <c r="B45" s="44" t="s">
        <v>52</v>
      </c>
      <c r="C45" s="45">
        <f>C44+C33</f>
        <v>290790.5</v>
      </c>
      <c r="D45" s="45">
        <f>D44+D33</f>
        <v>299778.00000000006</v>
      </c>
      <c r="E45" s="41">
        <f>D45/C45</f>
        <v>1.030907130735014</v>
      </c>
      <c r="F45" s="42">
        <f>D45-C45</f>
        <v>8987.500000000058</v>
      </c>
    </row>
    <row r="46" s="46" customFormat="1" ht="12.75"/>
  </sheetData>
  <sheetProtection selectLockedCells="1" selectUnlockedCells="1"/>
  <mergeCells count="8">
    <mergeCell ref="A2:F2"/>
    <mergeCell ref="A3:F3"/>
    <mergeCell ref="B6:B7"/>
    <mergeCell ref="C6:C7"/>
    <mergeCell ref="D6:D7"/>
    <mergeCell ref="E6:F6"/>
    <mergeCell ref="B8:F8"/>
    <mergeCell ref="B34:F34"/>
  </mergeCells>
  <printOptions horizontalCentered="1"/>
  <pageMargins left="0.19652777777777777" right="0.11805555555555555" top="0.31527777777777777" bottom="0.07847222222222222" header="0.5118055555555555" footer="0.5118055555555555"/>
  <pageSetup horizontalDpi="300" verticalDpi="300" orientation="portrait" paperSize="9" scale="60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/>
  <cp:lastPrinted>2021-01-04T07:36:26Z</cp:lastPrinted>
  <dcterms:created xsi:type="dcterms:W3CDTF">2002-07-17T16:01:55Z</dcterms:created>
  <dcterms:modified xsi:type="dcterms:W3CDTF">2021-01-11T10:39:19Z</dcterms:modified>
  <cp:category/>
  <cp:version/>
  <cp:contentType/>
  <cp:contentStatus/>
  <cp:revision>85</cp:revision>
</cp:coreProperties>
</file>