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Видатки 2022-2023" sheetId="1" r:id="rId1"/>
  </sheets>
  <definedNames>
    <definedName name="_xlnm.Print_Area" localSheetId="0">'Видатки 2022-2023'!$A$1:$Q$26</definedName>
    <definedName name="_xlnm.Print_Titles" localSheetId="0">'Видатки 2022-2023'!$5:$8</definedName>
    <definedName name="Excel_BuiltIn__FilterDatabase" localSheetId="0">'Видатки 2022-2023'!$B$10:$B$24</definedName>
    <definedName name="wrn.Інструкція.">{#N/A,#N/A,FALSE,"Лист4"}</definedName>
  </definedNames>
  <calcPr fullCalcOnLoad="1"/>
</workbook>
</file>

<file path=xl/sharedStrings.xml><?xml version="1.0" encoding="utf-8"?>
<sst xmlns="http://schemas.openxmlformats.org/spreadsheetml/2006/main" count="72" uniqueCount="61">
  <si>
    <t>Динаміка виконання бюджету міста Дубно за 2022-2023 роки</t>
  </si>
  <si>
    <t xml:space="preserve">    м. Дубно</t>
  </si>
  <si>
    <t>тис.грн</t>
  </si>
  <si>
    <t>Код програмної класифікації</t>
  </si>
  <si>
    <t>Загальний фонд</t>
  </si>
  <si>
    <t xml:space="preserve">Спеціальний фонд </t>
  </si>
  <si>
    <t>Разом</t>
  </si>
  <si>
    <t>План на 2011 рік</t>
  </si>
  <si>
    <t>Виконано за 2022 рік</t>
  </si>
  <si>
    <t>Виконано за 2023 рік</t>
  </si>
  <si>
    <t>Відсоток виконання до 2022 року (%)</t>
  </si>
  <si>
    <t>Відхилення (викона-ння до плану на рік)</t>
  </si>
  <si>
    <t>Відхилення до 2022 року</t>
  </si>
  <si>
    <t>Відхилення до 2022року</t>
  </si>
  <si>
    <t>Найменування (видатки та кредитування)</t>
  </si>
  <si>
    <t>1</t>
  </si>
  <si>
    <t>2</t>
  </si>
  <si>
    <t>4</t>
  </si>
  <si>
    <t>3</t>
  </si>
  <si>
    <t>5=4/3</t>
  </si>
  <si>
    <t>6=4-3</t>
  </si>
  <si>
    <t>8</t>
  </si>
  <si>
    <t>9=8/7</t>
  </si>
  <si>
    <t>10=8-7</t>
  </si>
  <si>
    <t>11=3+7</t>
  </si>
  <si>
    <t>12=4+8</t>
  </si>
  <si>
    <t>0100</t>
  </si>
  <si>
    <t>Державне управлiння</t>
  </si>
  <si>
    <t>1000</t>
  </si>
  <si>
    <t xml:space="preserve"> Освіта</t>
  </si>
  <si>
    <t>2000</t>
  </si>
  <si>
    <t>Охорона здоров'я</t>
  </si>
  <si>
    <t>3000</t>
  </si>
  <si>
    <t xml:space="preserve"> Соціальний захист та соціальне забезпечення</t>
  </si>
  <si>
    <t>4000</t>
  </si>
  <si>
    <t xml:space="preserve"> Культура і мистецтво</t>
  </si>
  <si>
    <t>5000</t>
  </si>
  <si>
    <t>130000</t>
  </si>
  <si>
    <t>Фізична культура і спорт</t>
  </si>
  <si>
    <t>6000</t>
  </si>
  <si>
    <t>100000</t>
  </si>
  <si>
    <t xml:space="preserve"> Житлово-комунальне господарство</t>
  </si>
  <si>
    <t>7000</t>
  </si>
  <si>
    <t>150000</t>
  </si>
  <si>
    <t xml:space="preserve">Економічна діяльність </t>
  </si>
  <si>
    <t>8000</t>
  </si>
  <si>
    <t>інша діяльність</t>
  </si>
  <si>
    <t>900201</t>
  </si>
  <si>
    <t>УСЬОГО</t>
  </si>
  <si>
    <t>9110</t>
  </si>
  <si>
    <t>реверсна дотація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</si>
  <si>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</si>
  <si>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</si>
  <si>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900202</t>
  </si>
  <si>
    <t>9770</t>
  </si>
  <si>
    <t xml:space="preserve">Інші субвенції з місцевого бюджету </t>
  </si>
  <si>
    <t>900203</t>
  </si>
  <si>
    <t>Разом (видатки та кредитування)</t>
  </si>
  <si>
    <t xml:space="preserve">Начальник управління </t>
  </si>
  <si>
    <t xml:space="preserve"> </t>
  </si>
  <si>
    <t>С.Розмислович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</si>
</sst>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@"/>
    <numFmt numFmtId="168" formatCode="#,##0.000"/>
    <numFmt numFmtId="169" formatCode="0.000"/>
    <numFmt numFmtId="170" formatCode="#,##0.0"/>
    <numFmt numFmtId="171" formatCode="0%"/>
    <numFmt numFmtId="172" formatCode="0.0%"/>
  </numFmts>
  <fonts count="17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5"/>
      <color indexed="21"/>
      <name val="Times New Roman"/>
      <family val="1"/>
    </font>
    <font>
      <b/>
      <i/>
      <sz val="15"/>
      <name val="Arial"/>
      <family val="2"/>
    </font>
    <font>
      <sz val="15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3" fillId="0" borderId="0" xfId="20" applyFont="1" applyFill="1" applyAlignment="1" applyProtection="1">
      <alignment wrapText="1"/>
      <protection/>
    </xf>
    <xf numFmtId="164" fontId="4" fillId="0" borderId="0" xfId="20" applyFont="1" applyFill="1" applyAlignment="1" applyProtection="1">
      <alignment horizontal="center"/>
      <protection/>
    </xf>
    <xf numFmtId="164" fontId="4" fillId="0" borderId="0" xfId="20" applyFont="1" applyFill="1" applyProtection="1">
      <alignment/>
      <protection/>
    </xf>
    <xf numFmtId="164" fontId="3" fillId="0" borderId="0" xfId="20" applyFont="1" applyFill="1" applyProtection="1">
      <alignment/>
      <protection/>
    </xf>
    <xf numFmtId="164" fontId="5" fillId="0" borderId="0" xfId="20" applyFont="1" applyFill="1" applyBorder="1" applyAlignment="1" applyProtection="1">
      <alignment horizontal="center" wrapText="1"/>
      <protection/>
    </xf>
    <xf numFmtId="164" fontId="5" fillId="0" borderId="0" xfId="20" applyFont="1" applyFill="1" applyProtection="1">
      <alignment/>
      <protection/>
    </xf>
    <xf numFmtId="164" fontId="6" fillId="0" borderId="0" xfId="20" applyFont="1" applyFill="1" applyProtection="1">
      <alignment/>
      <protection/>
    </xf>
    <xf numFmtId="164" fontId="4" fillId="0" borderId="0" xfId="20" applyFont="1" applyFill="1" applyBorder="1" applyProtection="1">
      <alignment/>
      <protection/>
    </xf>
    <xf numFmtId="164" fontId="3" fillId="0" borderId="0" xfId="20" applyFont="1" applyFill="1" applyBorder="1" applyProtection="1">
      <alignment/>
      <protection/>
    </xf>
    <xf numFmtId="164" fontId="4" fillId="0" borderId="0" xfId="20" applyFont="1" applyFill="1" applyBorder="1" applyAlignment="1" applyProtection="1">
      <alignment horizontal="center"/>
      <protection locked="0"/>
    </xf>
    <xf numFmtId="164" fontId="7" fillId="0" borderId="0" xfId="20" applyFont="1" applyFill="1" applyProtection="1">
      <alignment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5" fillId="0" borderId="0" xfId="21" applyFont="1" applyFill="1" applyAlignment="1" applyProtection="1">
      <alignment horizontal="center"/>
      <protection/>
    </xf>
    <xf numFmtId="164" fontId="8" fillId="0" borderId="0" xfId="20" applyFont="1" applyFill="1" applyProtection="1">
      <alignment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4" fontId="9" fillId="0" borderId="2" xfId="20" applyFont="1" applyFill="1" applyBorder="1" applyAlignment="1" applyProtection="1">
      <alignment horizontal="center" vertical="center" wrapText="1"/>
      <protection/>
    </xf>
    <xf numFmtId="164" fontId="10" fillId="2" borderId="3" xfId="0" applyFont="1" applyFill="1" applyBorder="1" applyAlignment="1" applyProtection="1">
      <alignment horizontal="center"/>
      <protection/>
    </xf>
    <xf numFmtId="164" fontId="10" fillId="3" borderId="4" xfId="0" applyFont="1" applyFill="1" applyBorder="1" applyAlignment="1" applyProtection="1">
      <alignment horizontal="center"/>
      <protection/>
    </xf>
    <xf numFmtId="164" fontId="10" fillId="4" borderId="5" xfId="20" applyFont="1" applyFill="1" applyBorder="1" applyAlignment="1" applyProtection="1">
      <alignment horizontal="center"/>
      <protection/>
    </xf>
    <xf numFmtId="164" fontId="9" fillId="0" borderId="6" xfId="20" applyFont="1" applyFill="1" applyBorder="1" applyAlignment="1" applyProtection="1">
      <alignment horizontal="center" vertical="center" wrapText="1"/>
      <protection/>
    </xf>
    <xf numFmtId="167" fontId="4" fillId="0" borderId="7" xfId="20" applyNumberFormat="1" applyFont="1" applyFill="1" applyBorder="1" applyAlignment="1" applyProtection="1">
      <alignment horizontal="center" vertical="center" wrapText="1"/>
      <protection/>
    </xf>
    <xf numFmtId="168" fontId="7" fillId="2" borderId="7" xfId="0" applyNumberFormat="1" applyFont="1" applyFill="1" applyBorder="1" applyAlignment="1">
      <alignment horizontal="center" vertical="center" wrapText="1"/>
    </xf>
    <xf numFmtId="164" fontId="4" fillId="0" borderId="8" xfId="0" applyFont="1" applyFill="1" applyBorder="1" applyAlignment="1" applyProtection="1">
      <alignment horizontal="center" vertical="center" wrapText="1"/>
      <protection/>
    </xf>
    <xf numFmtId="164" fontId="7" fillId="0" borderId="9" xfId="0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 wrapText="1"/>
      <protection/>
    </xf>
    <xf numFmtId="164" fontId="7" fillId="0" borderId="10" xfId="0" applyFont="1" applyFill="1" applyBorder="1" applyAlignment="1" applyProtection="1">
      <alignment horizontal="center" vertical="center" wrapText="1"/>
      <protection/>
    </xf>
    <xf numFmtId="168" fontId="7" fillId="3" borderId="9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9" fontId="5" fillId="0" borderId="6" xfId="20" applyNumberFormat="1" applyFont="1" applyFill="1" applyBorder="1" applyAlignment="1" applyProtection="1">
      <alignment horizontal="center" vertical="top" wrapText="1"/>
      <protection/>
    </xf>
    <xf numFmtId="164" fontId="11" fillId="0" borderId="13" xfId="0" applyFont="1" applyBorder="1" applyAlignment="1">
      <alignment horizontal="center" vertical="center" wrapText="1"/>
    </xf>
    <xf numFmtId="167" fontId="12" fillId="0" borderId="14" xfId="20" applyNumberFormat="1" applyFont="1" applyFill="1" applyBorder="1" applyAlignment="1" applyProtection="1">
      <alignment horizontal="center" vertical="center" wrapText="1"/>
      <protection/>
    </xf>
    <xf numFmtId="167" fontId="12" fillId="0" borderId="9" xfId="20" applyNumberFormat="1" applyFont="1" applyFill="1" applyBorder="1" applyAlignment="1" applyProtection="1">
      <alignment horizontal="center" vertical="center" wrapText="1"/>
      <protection/>
    </xf>
    <xf numFmtId="167" fontId="12" fillId="2" borderId="15" xfId="20" applyNumberFormat="1" applyFont="1" applyFill="1" applyBorder="1" applyAlignment="1" applyProtection="1">
      <alignment horizontal="center" vertical="center" wrapText="1"/>
      <protection/>
    </xf>
    <xf numFmtId="167" fontId="12" fillId="0" borderId="15" xfId="20" applyNumberFormat="1" applyFont="1" applyFill="1" applyBorder="1" applyAlignment="1" applyProtection="1">
      <alignment horizontal="center" vertical="center" wrapText="1"/>
      <protection/>
    </xf>
    <xf numFmtId="167" fontId="12" fillId="0" borderId="16" xfId="20" applyNumberFormat="1" applyFont="1" applyFill="1" applyBorder="1" applyAlignment="1" applyProtection="1">
      <alignment horizontal="center" vertical="center" wrapText="1"/>
      <protection/>
    </xf>
    <xf numFmtId="167" fontId="12" fillId="3" borderId="15" xfId="2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Font="1" applyFill="1" applyBorder="1" applyAlignment="1" applyProtection="1">
      <alignment horizontal="center"/>
      <protection/>
    </xf>
    <xf numFmtId="167" fontId="12" fillId="0" borderId="17" xfId="2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 horizontal="center"/>
      <protection/>
    </xf>
    <xf numFmtId="167" fontId="12" fillId="0" borderId="18" xfId="20" applyNumberFormat="1" applyFont="1" applyFill="1" applyBorder="1" applyAlignment="1" applyProtection="1">
      <alignment horizontal="center"/>
      <protection/>
    </xf>
    <xf numFmtId="164" fontId="12" fillId="0" borderId="19" xfId="20" applyFont="1" applyBorder="1" applyAlignment="1" applyProtection="1">
      <alignment horizontal="center"/>
      <protection/>
    </xf>
    <xf numFmtId="164" fontId="13" fillId="0" borderId="19" xfId="20" applyFont="1" applyBorder="1" applyAlignment="1" applyProtection="1">
      <alignment horizontal="center" wrapText="1"/>
      <protection/>
    </xf>
    <xf numFmtId="170" fontId="4" fillId="0" borderId="19" xfId="20" applyNumberFormat="1" applyFont="1" applyBorder="1" applyProtection="1">
      <alignment/>
      <protection/>
    </xf>
    <xf numFmtId="170" fontId="5" fillId="0" borderId="19" xfId="20" applyNumberFormat="1" applyFont="1" applyBorder="1" applyAlignment="1" applyProtection="1">
      <alignment horizontal="right"/>
      <protection/>
    </xf>
    <xf numFmtId="170" fontId="5" fillId="2" borderId="19" xfId="20" applyNumberFormat="1" applyFont="1" applyFill="1" applyBorder="1" applyAlignment="1" applyProtection="1">
      <alignment horizontal="right"/>
      <protection/>
    </xf>
    <xf numFmtId="172" fontId="5" fillId="0" borderId="19" xfId="19" applyNumberFormat="1" applyFont="1" applyFill="1" applyBorder="1" applyAlignment="1" applyProtection="1">
      <alignment horizontal="right"/>
      <protection/>
    </xf>
    <xf numFmtId="170" fontId="5" fillId="0" borderId="20" xfId="20" applyNumberFormat="1" applyFont="1" applyBorder="1" applyAlignment="1" applyProtection="1">
      <alignment horizontal="right"/>
      <protection/>
    </xf>
    <xf numFmtId="170" fontId="5" fillId="3" borderId="19" xfId="20" applyNumberFormat="1" applyFont="1" applyFill="1" applyBorder="1" applyAlignment="1" applyProtection="1">
      <alignment horizontal="right"/>
      <protection/>
    </xf>
    <xf numFmtId="170" fontId="5" fillId="0" borderId="21" xfId="20" applyNumberFormat="1" applyFont="1" applyBorder="1" applyAlignment="1" applyProtection="1">
      <alignment horizontal="right"/>
      <protection/>
    </xf>
    <xf numFmtId="164" fontId="3" fillId="0" borderId="0" xfId="20" applyFont="1" applyFill="1" applyBorder="1" applyProtection="1">
      <alignment/>
      <protection locked="0"/>
    </xf>
    <xf numFmtId="164" fontId="3" fillId="0" borderId="0" xfId="20" applyFont="1" applyFill="1" applyProtection="1">
      <alignment/>
      <protection locked="0"/>
    </xf>
    <xf numFmtId="167" fontId="12" fillId="0" borderId="22" xfId="20" applyNumberFormat="1" applyFont="1" applyBorder="1" applyAlignment="1" applyProtection="1">
      <alignment horizontal="center"/>
      <protection/>
    </xf>
    <xf numFmtId="164" fontId="12" fillId="0" borderId="23" xfId="20" applyFont="1" applyBorder="1" applyAlignment="1" applyProtection="1">
      <alignment horizontal="center"/>
      <protection/>
    </xf>
    <xf numFmtId="164" fontId="13" fillId="0" borderId="23" xfId="20" applyFont="1" applyBorder="1" applyAlignment="1" applyProtection="1">
      <alignment horizontal="center" wrapText="1"/>
      <protection/>
    </xf>
    <xf numFmtId="170" fontId="4" fillId="0" borderId="23" xfId="20" applyNumberFormat="1" applyFont="1" applyBorder="1" applyProtection="1">
      <alignment/>
      <protection/>
    </xf>
    <xf numFmtId="170" fontId="5" fillId="0" borderId="23" xfId="20" applyNumberFormat="1" applyFont="1" applyFill="1" applyBorder="1" applyAlignment="1" applyProtection="1">
      <alignment horizontal="right"/>
      <protection/>
    </xf>
    <xf numFmtId="170" fontId="5" fillId="2" borderId="23" xfId="20" applyNumberFormat="1" applyFont="1" applyFill="1" applyBorder="1" applyAlignment="1" applyProtection="1">
      <alignment horizontal="right"/>
      <protection/>
    </xf>
    <xf numFmtId="172" fontId="5" fillId="0" borderId="24" xfId="19" applyNumberFormat="1" applyFont="1" applyFill="1" applyBorder="1" applyAlignment="1" applyProtection="1">
      <alignment horizontal="right"/>
      <protection/>
    </xf>
    <xf numFmtId="170" fontId="5" fillId="0" borderId="25" xfId="20" applyNumberFormat="1" applyFont="1" applyBorder="1" applyAlignment="1" applyProtection="1">
      <alignment horizontal="right"/>
      <protection/>
    </xf>
    <xf numFmtId="170" fontId="5" fillId="0" borderId="26" xfId="20" applyNumberFormat="1" applyFont="1" applyBorder="1" applyAlignment="1" applyProtection="1">
      <alignment horizontal="right"/>
      <protection/>
    </xf>
    <xf numFmtId="170" fontId="5" fillId="3" borderId="23" xfId="20" applyNumberFormat="1" applyFont="1" applyFill="1" applyBorder="1" applyAlignment="1" applyProtection="1">
      <alignment horizontal="right"/>
      <protection/>
    </xf>
    <xf numFmtId="172" fontId="5" fillId="0" borderId="23" xfId="19" applyNumberFormat="1" applyFont="1" applyFill="1" applyBorder="1" applyAlignment="1" applyProtection="1">
      <alignment horizontal="right"/>
      <protection/>
    </xf>
    <xf numFmtId="170" fontId="5" fillId="0" borderId="27" xfId="20" applyNumberFormat="1" applyFont="1" applyBorder="1" applyAlignment="1" applyProtection="1">
      <alignment horizontal="right"/>
      <protection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2" fillId="0" borderId="22" xfId="20" applyNumberFormat="1" applyFont="1" applyBorder="1" applyAlignment="1" applyProtection="1">
      <alignment horizontal="center" vertical="center" wrapText="1"/>
      <protection/>
    </xf>
    <xf numFmtId="164" fontId="13" fillId="0" borderId="23" xfId="20" applyFont="1" applyFill="1" applyBorder="1" applyAlignment="1" applyProtection="1">
      <alignment horizontal="center" wrapText="1"/>
      <protection/>
    </xf>
    <xf numFmtId="170" fontId="5" fillId="0" borderId="23" xfId="20" applyNumberFormat="1" applyFont="1" applyBorder="1" applyAlignment="1" applyProtection="1">
      <alignment horizontal="right"/>
      <protection/>
    </xf>
    <xf numFmtId="164" fontId="6" fillId="0" borderId="23" xfId="20" applyFont="1" applyBorder="1" applyAlignment="1" applyProtection="1">
      <alignment horizontal="center" wrapText="1"/>
      <protection/>
    </xf>
    <xf numFmtId="167" fontId="12" fillId="0" borderId="23" xfId="20" applyNumberFormat="1" applyFont="1" applyBorder="1" applyAlignment="1" applyProtection="1">
      <alignment horizontal="center"/>
      <protection/>
    </xf>
    <xf numFmtId="170" fontId="5" fillId="0" borderId="23" xfId="20" applyNumberFormat="1" applyFont="1" applyFill="1" applyBorder="1" applyAlignment="1" applyProtection="1">
      <alignment horizontal="right"/>
      <protection locked="0"/>
    </xf>
    <xf numFmtId="170" fontId="5" fillId="2" borderId="23" xfId="20" applyNumberFormat="1" applyFont="1" applyFill="1" applyBorder="1" applyAlignment="1" applyProtection="1">
      <alignment horizontal="right"/>
      <protection locked="0"/>
    </xf>
    <xf numFmtId="170" fontId="5" fillId="3" borderId="23" xfId="20" applyNumberFormat="1" applyFont="1" applyFill="1" applyBorder="1" applyAlignment="1" applyProtection="1">
      <alignment horizontal="right"/>
      <protection locked="0"/>
    </xf>
    <xf numFmtId="170" fontId="5" fillId="0" borderId="27" xfId="20" applyNumberFormat="1" applyFont="1" applyFill="1" applyBorder="1" applyAlignment="1" applyProtection="1">
      <alignment horizontal="right"/>
      <protection locked="0"/>
    </xf>
    <xf numFmtId="167" fontId="12" fillId="0" borderId="22" xfId="20" applyNumberFormat="1" applyFont="1" applyBorder="1" applyAlignment="1" applyProtection="1">
      <alignment horizontal="center" wrapText="1"/>
      <protection/>
    </xf>
    <xf numFmtId="172" fontId="4" fillId="0" borderId="23" xfId="19" applyNumberFormat="1" applyFont="1" applyFill="1" applyBorder="1" applyAlignment="1" applyProtection="1">
      <alignment horizontal="right"/>
      <protection/>
    </xf>
    <xf numFmtId="170" fontId="4" fillId="0" borderId="26" xfId="20" applyNumberFormat="1" applyFont="1" applyBorder="1" applyAlignment="1" applyProtection="1">
      <alignment horizontal="right"/>
      <protection/>
    </xf>
    <xf numFmtId="167" fontId="12" fillId="4" borderId="22" xfId="20" applyNumberFormat="1" applyFont="1" applyFill="1" applyBorder="1" applyAlignment="1" applyProtection="1">
      <alignment horizontal="center" vertical="center" wrapText="1"/>
      <protection/>
    </xf>
    <xf numFmtId="164" fontId="12" fillId="4" borderId="23" xfId="20" applyFont="1" applyFill="1" applyBorder="1" applyAlignment="1" applyProtection="1">
      <alignment horizontal="center"/>
      <protection/>
    </xf>
    <xf numFmtId="164" fontId="5" fillId="4" borderId="23" xfId="20" applyFont="1" applyFill="1" applyBorder="1" applyAlignment="1" applyProtection="1">
      <alignment horizontal="center" wrapText="1"/>
      <protection/>
    </xf>
    <xf numFmtId="170" fontId="4" fillId="4" borderId="23" xfId="20" applyNumberFormat="1" applyFont="1" applyFill="1" applyBorder="1" applyProtection="1">
      <alignment/>
      <protection/>
    </xf>
    <xf numFmtId="170" fontId="5" fillId="4" borderId="23" xfId="20" applyNumberFormat="1" applyFont="1" applyFill="1" applyBorder="1" applyAlignment="1" applyProtection="1">
      <alignment horizontal="right"/>
      <protection/>
    </xf>
    <xf numFmtId="172" fontId="5" fillId="4" borderId="23" xfId="19" applyNumberFormat="1" applyFont="1" applyFill="1" applyBorder="1" applyAlignment="1" applyProtection="1">
      <alignment horizontal="right"/>
      <protection/>
    </xf>
    <xf numFmtId="170" fontId="5" fillId="4" borderId="26" xfId="20" applyNumberFormat="1" applyFont="1" applyFill="1" applyBorder="1" applyAlignment="1" applyProtection="1">
      <alignment horizontal="right"/>
      <protection/>
    </xf>
    <xf numFmtId="170" fontId="5" fillId="4" borderId="27" xfId="20" applyNumberFormat="1" applyFont="1" applyFill="1" applyBorder="1" applyAlignment="1" applyProtection="1">
      <alignment horizontal="right"/>
      <protection/>
    </xf>
    <xf numFmtId="167" fontId="14" fillId="0" borderId="22" xfId="20" applyNumberFormat="1" applyFont="1" applyFill="1" applyBorder="1" applyAlignment="1" applyProtection="1">
      <alignment horizontal="center" vertical="center"/>
      <protection/>
    </xf>
    <xf numFmtId="164" fontId="4" fillId="0" borderId="23" xfId="20" applyFont="1" applyFill="1" applyBorder="1" applyAlignment="1" applyProtection="1">
      <alignment horizontal="center"/>
      <protection/>
    </xf>
    <xf numFmtId="164" fontId="15" fillId="0" borderId="23" xfId="20" applyFont="1" applyFill="1" applyBorder="1" applyAlignment="1" applyProtection="1">
      <alignment horizontal="center" vertical="center" wrapText="1"/>
      <protection/>
    </xf>
    <xf numFmtId="170" fontId="4" fillId="0" borderId="23" xfId="20" applyNumberFormat="1" applyFont="1" applyBorder="1" applyAlignment="1" applyProtection="1">
      <alignment horizontal="right"/>
      <protection/>
    </xf>
    <xf numFmtId="170" fontId="4" fillId="2" borderId="23" xfId="20" applyNumberFormat="1" applyFont="1" applyFill="1" applyBorder="1" applyAlignment="1" applyProtection="1">
      <alignment horizontal="right"/>
      <protection/>
    </xf>
    <xf numFmtId="170" fontId="16" fillId="3" borderId="23" xfId="20" applyNumberFormat="1" applyFont="1" applyFill="1" applyBorder="1" applyAlignment="1" applyProtection="1">
      <alignment horizontal="right"/>
      <protection/>
    </xf>
    <xf numFmtId="170" fontId="4" fillId="0" borderId="27" xfId="20" applyNumberFormat="1" applyFont="1" applyBorder="1" applyAlignment="1" applyProtection="1">
      <alignment horizontal="right"/>
      <protection/>
    </xf>
    <xf numFmtId="167" fontId="14" fillId="0" borderId="22" xfId="20" applyNumberFormat="1" applyFont="1" applyBorder="1" applyAlignment="1" applyProtection="1">
      <alignment horizontal="center" vertical="center" wrapText="1"/>
      <protection/>
    </xf>
    <xf numFmtId="164" fontId="16" fillId="0" borderId="23" xfId="20" applyFont="1" applyBorder="1" applyAlignment="1" applyProtection="1">
      <alignment horizontal="center"/>
      <protection/>
    </xf>
    <xf numFmtId="167" fontId="12" fillId="4" borderId="22" xfId="20" applyNumberFormat="1" applyFont="1" applyFill="1" applyBorder="1" applyAlignment="1" applyProtection="1">
      <alignment horizontal="center"/>
      <protection/>
    </xf>
    <xf numFmtId="170" fontId="5" fillId="4" borderId="23" xfId="20" applyNumberFormat="1" applyFont="1" applyFill="1" applyBorder="1" applyAlignment="1" applyProtection="1">
      <alignment horizontal="center"/>
      <protection locked="0"/>
    </xf>
    <xf numFmtId="170" fontId="5" fillId="4" borderId="23" xfId="20" applyNumberFormat="1" applyFont="1" applyFill="1" applyBorder="1" applyAlignment="1" applyProtection="1">
      <alignment horizontal="right"/>
      <protection locked="0"/>
    </xf>
    <xf numFmtId="170" fontId="6" fillId="0" borderId="0" xfId="20" applyNumberFormat="1" applyFont="1" applyFill="1" applyAlignment="1" applyProtection="1">
      <alignment horizontal="center"/>
      <protection/>
    </xf>
    <xf numFmtId="164" fontId="6" fillId="0" borderId="0" xfId="20" applyFont="1" applyFill="1" applyAlignment="1" applyProtection="1">
      <alignment horizontal="center"/>
      <protection/>
    </xf>
    <xf numFmtId="167" fontId="14" fillId="0" borderId="28" xfId="20" applyNumberFormat="1" applyFont="1" applyFill="1" applyBorder="1" applyAlignment="1" applyProtection="1">
      <alignment horizontal="center" vertical="center"/>
      <protection/>
    </xf>
    <xf numFmtId="164" fontId="4" fillId="0" borderId="29" xfId="20" applyFont="1" applyFill="1" applyBorder="1" applyAlignment="1" applyProtection="1">
      <alignment horizontal="center"/>
      <protection/>
    </xf>
    <xf numFmtId="164" fontId="15" fillId="0" borderId="29" xfId="20" applyFont="1" applyFill="1" applyBorder="1" applyAlignment="1" applyProtection="1">
      <alignment horizontal="center" vertical="center" wrapText="1"/>
      <protection/>
    </xf>
    <xf numFmtId="170" fontId="4" fillId="0" borderId="29" xfId="20" applyNumberFormat="1" applyFont="1" applyFill="1" applyBorder="1" applyAlignment="1" applyProtection="1">
      <alignment horizontal="center"/>
      <protection locked="0"/>
    </xf>
    <xf numFmtId="170" fontId="4" fillId="0" borderId="29" xfId="20" applyNumberFormat="1" applyFont="1" applyFill="1" applyBorder="1" applyAlignment="1" applyProtection="1">
      <alignment horizontal="right"/>
      <protection locked="0"/>
    </xf>
    <xf numFmtId="170" fontId="4" fillId="2" borderId="29" xfId="20" applyNumberFormat="1" applyFont="1" applyFill="1" applyBorder="1" applyAlignment="1" applyProtection="1">
      <alignment horizontal="right"/>
      <protection locked="0"/>
    </xf>
    <xf numFmtId="170" fontId="4" fillId="3" borderId="29" xfId="20" applyNumberFormat="1" applyFont="1" applyFill="1" applyBorder="1" applyAlignment="1" applyProtection="1">
      <alignment horizontal="right"/>
      <protection locked="0"/>
    </xf>
    <xf numFmtId="164" fontId="7" fillId="0" borderId="0" xfId="20" applyFont="1" applyFill="1" applyAlignment="1" applyProtection="1">
      <alignment horizontal="center"/>
      <protection/>
    </xf>
    <xf numFmtId="170" fontId="4" fillId="0" borderId="29" xfId="20" applyNumberFormat="1" applyFont="1" applyBorder="1" applyAlignment="1" applyProtection="1">
      <alignment horizontal="right"/>
      <protection/>
    </xf>
    <xf numFmtId="170" fontId="4" fillId="0" borderId="30" xfId="20" applyNumberFormat="1" applyFont="1" applyBorder="1" applyAlignment="1" applyProtection="1">
      <alignment horizontal="right"/>
      <protection/>
    </xf>
    <xf numFmtId="167" fontId="12" fillId="3" borderId="31" xfId="20" applyNumberFormat="1" applyFont="1" applyFill="1" applyBorder="1" applyAlignment="1" applyProtection="1">
      <alignment horizontal="center" vertical="center"/>
      <protection/>
    </xf>
    <xf numFmtId="164" fontId="12" fillId="3" borderId="32" xfId="20" applyFont="1" applyFill="1" applyBorder="1" applyAlignment="1" applyProtection="1">
      <alignment horizontal="center"/>
      <protection/>
    </xf>
    <xf numFmtId="164" fontId="5" fillId="3" borderId="32" xfId="20" applyFont="1" applyFill="1" applyBorder="1" applyAlignment="1" applyProtection="1">
      <alignment horizontal="center" vertical="center" wrapText="1"/>
      <protection/>
    </xf>
    <xf numFmtId="170" fontId="4" fillId="3" borderId="32" xfId="20" applyNumberFormat="1" applyFont="1" applyFill="1" applyBorder="1" applyProtection="1">
      <alignment/>
      <protection/>
    </xf>
    <xf numFmtId="170" fontId="5" fillId="3" borderId="32" xfId="20" applyNumberFormat="1" applyFont="1" applyFill="1" applyBorder="1" applyAlignment="1" applyProtection="1">
      <alignment horizontal="right"/>
      <protection/>
    </xf>
    <xf numFmtId="167" fontId="12" fillId="5" borderId="14" xfId="20" applyNumberFormat="1" applyFont="1" applyFill="1" applyBorder="1" applyAlignment="1" applyProtection="1">
      <alignment horizontal="center"/>
      <protection/>
    </xf>
    <xf numFmtId="164" fontId="12" fillId="5" borderId="9" xfId="20" applyFont="1" applyFill="1" applyBorder="1" applyAlignment="1" applyProtection="1">
      <alignment horizontal="center"/>
      <protection/>
    </xf>
    <xf numFmtId="164" fontId="5" fillId="5" borderId="9" xfId="20" applyFont="1" applyFill="1" applyBorder="1" applyAlignment="1" applyProtection="1">
      <alignment horizontal="center" vertical="center" wrapText="1"/>
      <protection/>
    </xf>
    <xf numFmtId="170" fontId="4" fillId="5" borderId="9" xfId="20" applyNumberFormat="1" applyFont="1" applyFill="1" applyBorder="1" applyProtection="1">
      <alignment/>
      <protection/>
    </xf>
    <xf numFmtId="170" fontId="5" fillId="5" borderId="9" xfId="20" applyNumberFormat="1" applyFont="1" applyFill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left" wrapText="1"/>
      <protection/>
    </xf>
    <xf numFmtId="170" fontId="5" fillId="0" borderId="0" xfId="20" applyNumberFormat="1" applyFont="1" applyFill="1" applyBorder="1" applyAlignment="1" applyProtection="1">
      <alignment horizontal="left" wrapText="1"/>
      <protection/>
    </xf>
    <xf numFmtId="170" fontId="5" fillId="0" borderId="0" xfId="20" applyNumberFormat="1" applyFont="1" applyBorder="1" applyAlignment="1" applyProtection="1">
      <alignment horizontal="right" wrapText="1"/>
      <protection/>
    </xf>
    <xf numFmtId="171" fontId="4" fillId="0" borderId="0" xfId="19" applyFont="1" applyFill="1" applyBorder="1" applyAlignment="1" applyProtection="1">
      <alignment horizontal="right"/>
      <protection/>
    </xf>
    <xf numFmtId="170" fontId="4" fillId="0" borderId="0" xfId="20" applyNumberFormat="1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right" wrapText="1"/>
      <protection/>
    </xf>
    <xf numFmtId="164" fontId="4" fillId="0" borderId="0" xfId="20" applyFont="1" applyFill="1" applyAlignment="1" applyProtection="1">
      <alignment horizontal="right"/>
      <protection/>
    </xf>
    <xf numFmtId="164" fontId="3" fillId="0" borderId="0" xfId="20" applyFont="1" applyFill="1" applyBorder="1" applyAlignment="1" applyProtection="1">
      <alignment horizontal="left" wrapText="1"/>
      <protection/>
    </xf>
    <xf numFmtId="170" fontId="4" fillId="0" borderId="0" xfId="20" applyNumberFormat="1" applyFont="1" applyFill="1" applyAlignment="1" applyProtection="1">
      <alignment horizontal="right"/>
      <protection/>
    </xf>
    <xf numFmtId="170" fontId="4" fillId="0" borderId="0" xfId="20" applyNumberFormat="1" applyFont="1" applyFill="1" applyBorder="1" applyAlignment="1" applyProtection="1">
      <alignment horizontal="right"/>
      <protection/>
    </xf>
    <xf numFmtId="164" fontId="4" fillId="0" borderId="0" xfId="20" applyFont="1" applyFill="1" applyBorder="1" applyAlignment="1" applyProtection="1">
      <alignment horizontal="right"/>
      <protection/>
    </xf>
    <xf numFmtId="170" fontId="4" fillId="0" borderId="0" xfId="20" applyNumberFormat="1" applyFont="1" applyFill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V1PIV98" xfId="20"/>
    <cellStyle name="Обычный_Додаток 5" xfId="21"/>
    <cellStyle name="Тысячи [0]_Розподіл (2)" xfId="22"/>
    <cellStyle name="Тысячи_Розподіл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showGridLines="0" showZeros="0" tabSelected="1" zoomScale="85" zoomScaleNormal="85" zoomScaleSheetLayoutView="75" workbookViewId="0" topLeftCell="A1">
      <selection activeCell="Q20" sqref="Q20"/>
    </sheetView>
  </sheetViews>
  <sheetFormatPr defaultColWidth="9.00390625" defaultRowHeight="12.75"/>
  <cols>
    <col min="1" max="1" width="9.875" style="1" customWidth="1"/>
    <col min="2" max="2" width="0" style="2" hidden="1" customWidth="1"/>
    <col min="3" max="3" width="74.25390625" style="2" customWidth="1"/>
    <col min="4" max="5" width="0" style="2" hidden="1" customWidth="1"/>
    <col min="6" max="6" width="15.75390625" style="2" customWidth="1"/>
    <col min="7" max="7" width="0" style="2" hidden="1" customWidth="1"/>
    <col min="8" max="8" width="16.25390625" style="2" customWidth="1"/>
    <col min="9" max="9" width="13.125" style="2" customWidth="1"/>
    <col min="10" max="10" width="0" style="2" hidden="1" customWidth="1"/>
    <col min="11" max="11" width="14.625" style="2" customWidth="1"/>
    <col min="12" max="12" width="14.75390625" style="2" customWidth="1"/>
    <col min="13" max="13" width="13.75390625" style="2" customWidth="1"/>
    <col min="14" max="14" width="15.125" style="2" customWidth="1"/>
    <col min="15" max="15" width="12.75390625" style="2" customWidth="1"/>
    <col min="16" max="16" width="15.25390625" style="2" customWidth="1"/>
    <col min="17" max="17" width="16.25390625" style="3" customWidth="1"/>
    <col min="18" max="18" width="19.00390625" style="4" customWidth="1"/>
    <col min="19" max="19" width="14.125" style="4" customWidth="1"/>
    <col min="20" max="16384" width="8.875" style="4" customWidth="1"/>
  </cols>
  <sheetData>
    <row r="1" spans="1:17" s="7" customFormat="1" ht="3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s="9" customFormat="1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"/>
    </row>
    <row r="3" spans="1:17" s="11" customFormat="1" ht="20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</row>
    <row r="4" spans="1:17" s="14" customFormat="1" ht="24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2</v>
      </c>
      <c r="Q4" s="6"/>
    </row>
    <row r="5" spans="1:17" ht="18.75" customHeight="1">
      <c r="A5" s="15" t="s">
        <v>3</v>
      </c>
      <c r="B5" s="15"/>
      <c r="C5" s="16"/>
      <c r="D5" s="17" t="s">
        <v>4</v>
      </c>
      <c r="E5" s="17"/>
      <c r="F5" s="17"/>
      <c r="G5" s="17"/>
      <c r="H5" s="17"/>
      <c r="I5" s="17"/>
      <c r="J5" s="17"/>
      <c r="K5" s="17"/>
      <c r="L5" s="18" t="s">
        <v>5</v>
      </c>
      <c r="M5" s="18"/>
      <c r="N5" s="18"/>
      <c r="O5" s="18"/>
      <c r="P5" s="19" t="s">
        <v>6</v>
      </c>
      <c r="Q5" s="19"/>
    </row>
    <row r="6" spans="1:17" ht="34.5" customHeight="1">
      <c r="A6" s="15"/>
      <c r="B6" s="15"/>
      <c r="C6" s="20"/>
      <c r="D6" s="21" t="s">
        <v>7</v>
      </c>
      <c r="E6" s="21"/>
      <c r="F6" s="22" t="s">
        <v>8</v>
      </c>
      <c r="G6" s="23"/>
      <c r="H6" s="22" t="s">
        <v>9</v>
      </c>
      <c r="I6" s="24" t="s">
        <v>10</v>
      </c>
      <c r="J6" s="25" t="s">
        <v>11</v>
      </c>
      <c r="K6" s="26" t="s">
        <v>12</v>
      </c>
      <c r="L6" s="27" t="s">
        <v>8</v>
      </c>
      <c r="M6" s="27" t="s">
        <v>9</v>
      </c>
      <c r="N6" s="24" t="s">
        <v>10</v>
      </c>
      <c r="O6" s="26" t="s">
        <v>13</v>
      </c>
      <c r="P6" s="28" t="s">
        <v>8</v>
      </c>
      <c r="Q6" s="29" t="s">
        <v>9</v>
      </c>
    </row>
    <row r="7" spans="1:17" ht="85.5" customHeight="1">
      <c r="A7" s="15"/>
      <c r="B7" s="15"/>
      <c r="C7" s="30" t="s">
        <v>14</v>
      </c>
      <c r="D7" s="21"/>
      <c r="E7" s="21"/>
      <c r="F7" s="22"/>
      <c r="G7" s="31"/>
      <c r="H7" s="22"/>
      <c r="I7" s="24"/>
      <c r="J7" s="25"/>
      <c r="K7" s="26"/>
      <c r="L7" s="27"/>
      <c r="M7" s="27"/>
      <c r="N7" s="24"/>
      <c r="O7" s="26"/>
      <c r="P7" s="28"/>
      <c r="Q7" s="29"/>
    </row>
    <row r="8" spans="1:17" s="40" customFormat="1" ht="14.25" customHeight="1">
      <c r="A8" s="32" t="s">
        <v>15</v>
      </c>
      <c r="B8" s="33" t="s">
        <v>16</v>
      </c>
      <c r="C8" s="33" t="s">
        <v>16</v>
      </c>
      <c r="D8" s="33" t="s">
        <v>17</v>
      </c>
      <c r="E8" s="33" t="s">
        <v>18</v>
      </c>
      <c r="F8" s="34"/>
      <c r="G8" s="35"/>
      <c r="H8" s="34"/>
      <c r="I8" s="35" t="s">
        <v>19</v>
      </c>
      <c r="J8" s="35" t="s">
        <v>20</v>
      </c>
      <c r="K8" s="36" t="s">
        <v>20</v>
      </c>
      <c r="L8" s="37" t="s">
        <v>21</v>
      </c>
      <c r="M8" s="37" t="s">
        <v>21</v>
      </c>
      <c r="N8" s="35" t="s">
        <v>22</v>
      </c>
      <c r="O8" s="36" t="s">
        <v>23</v>
      </c>
      <c r="P8" s="38" t="s">
        <v>24</v>
      </c>
      <c r="Q8" s="39" t="s">
        <v>25</v>
      </c>
    </row>
    <row r="9" spans="1:18" s="52" customFormat="1" ht="12.75">
      <c r="A9" s="41" t="s">
        <v>26</v>
      </c>
      <c r="B9" s="42"/>
      <c r="C9" s="43" t="s">
        <v>27</v>
      </c>
      <c r="D9" s="44" t="e">
        <f>#REF!+#REF!+SUM(#REF!)</f>
        <v>#REF!</v>
      </c>
      <c r="E9" s="45">
        <v>25947.7</v>
      </c>
      <c r="F9" s="46">
        <v>50451.1</v>
      </c>
      <c r="G9" s="46"/>
      <c r="H9" s="46">
        <v>51921</v>
      </c>
      <c r="I9" s="47">
        <f aca="true" t="shared" si="0" ref="I9:I17">H9/F9</f>
        <v>1.02913514274218</v>
      </c>
      <c r="J9" s="45">
        <f aca="true" t="shared" si="1" ref="J9:J18">H9-E9</f>
        <v>25973.3</v>
      </c>
      <c r="K9" s="48">
        <f aca="true" t="shared" si="2" ref="K9:K19">H9-F9</f>
        <v>1469.9000000000015</v>
      </c>
      <c r="L9" s="49">
        <v>9288.8</v>
      </c>
      <c r="M9" s="49">
        <v>3896.6</v>
      </c>
      <c r="N9" s="47">
        <f aca="true" t="shared" si="3" ref="N9:N20">M9/L9</f>
        <v>0.41949444492291793</v>
      </c>
      <c r="O9" s="48">
        <f aca="true" t="shared" si="4" ref="O9:O18">M9-L9</f>
        <v>-5392.199999999999</v>
      </c>
      <c r="P9" s="50">
        <f aca="true" t="shared" si="5" ref="P9:P25">SUM(L9+F9)</f>
        <v>59739.899999999994</v>
      </c>
      <c r="Q9" s="50">
        <f aca="true" t="shared" si="6" ref="Q9:Q14">SUM(M9+H9)</f>
        <v>55817.6</v>
      </c>
      <c r="R9" s="51"/>
    </row>
    <row r="10" spans="1:18" s="66" customFormat="1" ht="12.75">
      <c r="A10" s="53" t="s">
        <v>28</v>
      </c>
      <c r="B10" s="54"/>
      <c r="C10" s="55" t="s">
        <v>29</v>
      </c>
      <c r="D10" s="56" t="e">
        <f>#REF!+#REF!+SUM(#REF!)</f>
        <v>#REF!</v>
      </c>
      <c r="E10" s="57">
        <v>195152.5</v>
      </c>
      <c r="F10" s="58">
        <v>208772.6</v>
      </c>
      <c r="G10" s="58"/>
      <c r="H10" s="58">
        <v>204223.9</v>
      </c>
      <c r="I10" s="59">
        <f t="shared" si="0"/>
        <v>0.9782121791844332</v>
      </c>
      <c r="J10" s="60">
        <f t="shared" si="1"/>
        <v>9071.399999999994</v>
      </c>
      <c r="K10" s="61">
        <f t="shared" si="2"/>
        <v>-4548.700000000012</v>
      </c>
      <c r="L10" s="62">
        <v>25997.8</v>
      </c>
      <c r="M10" s="62">
        <v>5832.6</v>
      </c>
      <c r="N10" s="63">
        <f t="shared" si="3"/>
        <v>0.2243497526713799</v>
      </c>
      <c r="O10" s="61">
        <f t="shared" si="4"/>
        <v>-20165.199999999997</v>
      </c>
      <c r="P10" s="50">
        <f t="shared" si="5"/>
        <v>234770.4</v>
      </c>
      <c r="Q10" s="64">
        <f t="shared" si="6"/>
        <v>210056.5</v>
      </c>
      <c r="R10" s="65"/>
    </row>
    <row r="11" spans="1:18" s="66" customFormat="1" ht="12.75">
      <c r="A11" s="67" t="s">
        <v>30</v>
      </c>
      <c r="B11" s="54"/>
      <c r="C11" s="68" t="s">
        <v>31</v>
      </c>
      <c r="D11" s="56" t="e">
        <f>#REF!+#REF!+SUM(#REF!)</f>
        <v>#REF!</v>
      </c>
      <c r="E11" s="69">
        <v>120881.9</v>
      </c>
      <c r="F11" s="58">
        <v>18824.1</v>
      </c>
      <c r="G11" s="58"/>
      <c r="H11" s="58">
        <v>23285.2</v>
      </c>
      <c r="I11" s="59">
        <f t="shared" si="0"/>
        <v>1.2369887537784012</v>
      </c>
      <c r="J11" s="60">
        <f t="shared" si="1"/>
        <v>-97596.7</v>
      </c>
      <c r="K11" s="61">
        <f t="shared" si="2"/>
        <v>4461.100000000002</v>
      </c>
      <c r="L11" s="62">
        <v>849.5</v>
      </c>
      <c r="M11" s="62">
        <v>5775.7</v>
      </c>
      <c r="N11" s="63">
        <f t="shared" si="3"/>
        <v>6.798940553266627</v>
      </c>
      <c r="O11" s="61">
        <f t="shared" si="4"/>
        <v>4926.2</v>
      </c>
      <c r="P11" s="50">
        <f t="shared" si="5"/>
        <v>19673.6</v>
      </c>
      <c r="Q11" s="64">
        <f t="shared" si="6"/>
        <v>29060.9</v>
      </c>
      <c r="R11" s="65"/>
    </row>
    <row r="12" spans="1:18" s="66" customFormat="1" ht="12.75">
      <c r="A12" s="53" t="s">
        <v>32</v>
      </c>
      <c r="B12" s="54"/>
      <c r="C12" s="70" t="s">
        <v>33</v>
      </c>
      <c r="D12" s="56" t="e">
        <f>#REF!+#REF!+SUM(#REF!)</f>
        <v>#REF!</v>
      </c>
      <c r="E12" s="57" t="e">
        <f>#REF!+#REF!+#REF!+#REF!+#REF!+#REF!+#REF!+#REF!+#REF!+#REF!</f>
        <v>#REF!</v>
      </c>
      <c r="F12" s="58">
        <v>14159.7</v>
      </c>
      <c r="G12" s="57"/>
      <c r="H12" s="58">
        <v>19245.7</v>
      </c>
      <c r="I12" s="59">
        <f t="shared" si="0"/>
        <v>1.3591884008841995</v>
      </c>
      <c r="J12" s="60" t="e">
        <f t="shared" si="1"/>
        <v>#REF!</v>
      </c>
      <c r="K12" s="61">
        <f t="shared" si="2"/>
        <v>5086</v>
      </c>
      <c r="L12" s="62">
        <v>102.9</v>
      </c>
      <c r="M12" s="62">
        <v>8491.8</v>
      </c>
      <c r="N12" s="63">
        <f t="shared" si="3"/>
        <v>82.52478134110785</v>
      </c>
      <c r="O12" s="61">
        <f t="shared" si="4"/>
        <v>8388.9</v>
      </c>
      <c r="P12" s="50">
        <f t="shared" si="5"/>
        <v>14262.6</v>
      </c>
      <c r="Q12" s="64">
        <f t="shared" si="6"/>
        <v>27737.5</v>
      </c>
      <c r="R12" s="65"/>
    </row>
    <row r="13" spans="1:17" s="66" customFormat="1" ht="19.5" customHeight="1">
      <c r="A13" s="53" t="s">
        <v>34</v>
      </c>
      <c r="B13" s="71" t="s">
        <v>34</v>
      </c>
      <c r="C13" s="70" t="s">
        <v>35</v>
      </c>
      <c r="D13" s="56" t="e">
        <f>#REF!+#REF!+SUM(#REF!)</f>
        <v>#REF!</v>
      </c>
      <c r="E13" s="69" t="e">
        <f>#REF!+#REF!+#REF!</f>
        <v>#REF!</v>
      </c>
      <c r="F13" s="58">
        <v>16057.8</v>
      </c>
      <c r="G13" s="69"/>
      <c r="H13" s="58">
        <v>15279.5</v>
      </c>
      <c r="I13" s="63">
        <f t="shared" si="0"/>
        <v>0.9515313430233283</v>
      </c>
      <c r="J13" s="69" t="e">
        <f t="shared" si="1"/>
        <v>#REF!</v>
      </c>
      <c r="K13" s="61">
        <f t="shared" si="2"/>
        <v>-778.2999999999993</v>
      </c>
      <c r="L13" s="62">
        <v>178.1</v>
      </c>
      <c r="M13" s="62">
        <v>1938.2</v>
      </c>
      <c r="N13" s="63">
        <f t="shared" si="3"/>
        <v>10.88265019651881</v>
      </c>
      <c r="O13" s="61">
        <f t="shared" si="4"/>
        <v>1760.1000000000001</v>
      </c>
      <c r="P13" s="50">
        <f t="shared" si="5"/>
        <v>16235.9</v>
      </c>
      <c r="Q13" s="64">
        <f t="shared" si="6"/>
        <v>17217.7</v>
      </c>
    </row>
    <row r="14" spans="1:17" s="66" customFormat="1" ht="18.75" customHeight="1">
      <c r="A14" s="53" t="s">
        <v>36</v>
      </c>
      <c r="B14" s="71" t="s">
        <v>37</v>
      </c>
      <c r="C14" s="70" t="s">
        <v>38</v>
      </c>
      <c r="D14" s="56" t="e">
        <f>#REF!+#REF!+SUM(#REF!)</f>
        <v>#REF!</v>
      </c>
      <c r="E14" s="57" t="e">
        <f>#REF!+#REF!</f>
        <v>#REF!</v>
      </c>
      <c r="F14" s="58">
        <v>4830.5</v>
      </c>
      <c r="G14" s="69"/>
      <c r="H14" s="58">
        <v>6446</v>
      </c>
      <c r="I14" s="63">
        <f t="shared" si="0"/>
        <v>1.3344374288375944</v>
      </c>
      <c r="J14" s="69" t="e">
        <f t="shared" si="1"/>
        <v>#REF!</v>
      </c>
      <c r="K14" s="61">
        <f t="shared" si="2"/>
        <v>1615.5</v>
      </c>
      <c r="L14" s="62">
        <v>4.3</v>
      </c>
      <c r="M14" s="62">
        <v>204.1</v>
      </c>
      <c r="N14" s="63">
        <f t="shared" si="3"/>
        <v>47.46511627906977</v>
      </c>
      <c r="O14" s="61">
        <f t="shared" si="4"/>
        <v>199.79999999999998</v>
      </c>
      <c r="P14" s="50">
        <f t="shared" si="5"/>
        <v>4834.8</v>
      </c>
      <c r="Q14" s="64">
        <f t="shared" si="6"/>
        <v>6650.1</v>
      </c>
    </row>
    <row r="15" spans="1:17" s="66" customFormat="1" ht="12.75">
      <c r="A15" s="53" t="s">
        <v>39</v>
      </c>
      <c r="B15" s="71" t="s">
        <v>40</v>
      </c>
      <c r="C15" s="70" t="s">
        <v>41</v>
      </c>
      <c r="D15" s="56" t="e">
        <f>#REF!+#REF!+SUM(#REF!)</f>
        <v>#REF!</v>
      </c>
      <c r="E15" s="72" t="e">
        <f>#REF!+#REF!+#REF!+#REF!</f>
        <v>#REF!</v>
      </c>
      <c r="F15" s="73">
        <v>16552.3</v>
      </c>
      <c r="G15" s="72"/>
      <c r="H15" s="73">
        <v>21470.2</v>
      </c>
      <c r="I15" s="63">
        <f t="shared" si="0"/>
        <v>1.2971127879509192</v>
      </c>
      <c r="J15" s="69" t="e">
        <f t="shared" si="1"/>
        <v>#REF!</v>
      </c>
      <c r="K15" s="61">
        <f t="shared" si="2"/>
        <v>4917.9000000000015</v>
      </c>
      <c r="L15" s="74">
        <v>519.2</v>
      </c>
      <c r="M15" s="74">
        <v>6920.7</v>
      </c>
      <c r="N15" s="63">
        <f t="shared" si="3"/>
        <v>13.329545454545453</v>
      </c>
      <c r="O15" s="61">
        <f t="shared" si="4"/>
        <v>6401.5</v>
      </c>
      <c r="P15" s="50">
        <f t="shared" si="5"/>
        <v>17071.5</v>
      </c>
      <c r="Q15" s="75">
        <f>H15+M15</f>
        <v>28390.9</v>
      </c>
    </row>
    <row r="16" spans="1:17" s="66" customFormat="1" ht="18.75" customHeight="1">
      <c r="A16" s="76" t="s">
        <v>42</v>
      </c>
      <c r="B16" s="71" t="s">
        <v>43</v>
      </c>
      <c r="C16" s="70" t="s">
        <v>44</v>
      </c>
      <c r="D16" s="56" t="e">
        <f>#REF!+#REF!+SUM(#REF!)</f>
        <v>#REF!</v>
      </c>
      <c r="E16" s="69">
        <v>0</v>
      </c>
      <c r="F16" s="58">
        <v>6042.4</v>
      </c>
      <c r="G16" s="69"/>
      <c r="H16" s="58">
        <v>10993.3</v>
      </c>
      <c r="I16" s="77">
        <f t="shared" si="0"/>
        <v>1.8193598570104594</v>
      </c>
      <c r="J16" s="69">
        <f t="shared" si="1"/>
        <v>10993.3</v>
      </c>
      <c r="K16" s="78">
        <f t="shared" si="2"/>
        <v>4950.9</v>
      </c>
      <c r="L16" s="62">
        <v>23547.1</v>
      </c>
      <c r="M16" s="62">
        <v>43287.1</v>
      </c>
      <c r="N16" s="63">
        <f t="shared" si="3"/>
        <v>1.8383197930955404</v>
      </c>
      <c r="O16" s="61">
        <f t="shared" si="4"/>
        <v>19740</v>
      </c>
      <c r="P16" s="50">
        <f t="shared" si="5"/>
        <v>29589.5</v>
      </c>
      <c r="Q16" s="64">
        <f>SUM(M16+H16)</f>
        <v>54280.399999999994</v>
      </c>
    </row>
    <row r="17" spans="1:17" s="66" customFormat="1" ht="18.75" customHeight="1">
      <c r="A17" s="76" t="s">
        <v>45</v>
      </c>
      <c r="B17" s="71"/>
      <c r="C17" s="70" t="s">
        <v>46</v>
      </c>
      <c r="D17" s="56"/>
      <c r="E17" s="69"/>
      <c r="F17" s="58">
        <v>1714.7</v>
      </c>
      <c r="G17" s="69"/>
      <c r="H17" s="58">
        <v>454</v>
      </c>
      <c r="I17" s="77">
        <f t="shared" si="0"/>
        <v>0.2647693474077098</v>
      </c>
      <c r="J17" s="69"/>
      <c r="K17" s="78">
        <f t="shared" si="2"/>
        <v>-1260.7</v>
      </c>
      <c r="L17" s="62">
        <v>856.8</v>
      </c>
      <c r="M17" s="62">
        <v>1347.9</v>
      </c>
      <c r="N17" s="63">
        <f t="shared" si="3"/>
        <v>1.5731792717086837</v>
      </c>
      <c r="O17" s="61">
        <f t="shared" si="4"/>
        <v>491.10000000000014</v>
      </c>
      <c r="P17" s="50">
        <f t="shared" si="5"/>
        <v>2571.5</v>
      </c>
      <c r="Q17" s="64">
        <f>SUM(M17+H17)</f>
        <v>1801.9</v>
      </c>
    </row>
    <row r="18" spans="1:17" ht="12.75">
      <c r="A18" s="79" t="s">
        <v>47</v>
      </c>
      <c r="B18" s="80"/>
      <c r="C18" s="81" t="s">
        <v>48</v>
      </c>
      <c r="D18" s="82" t="e">
        <f>#REF!+#REF!+SUM(#REF!)</f>
        <v>#REF!</v>
      </c>
      <c r="E18" s="83" t="e">
        <f>E9+E10+E11+E12+E15+E13+#REF!+E14+E16+#REF!+#REF!+#REF!+#REF!+#REF!</f>
        <v>#REF!</v>
      </c>
      <c r="F18" s="83">
        <f>F16+F15+F14+F13+F12+F11+F10+F9+F17</f>
        <v>337405.2</v>
      </c>
      <c r="G18" s="83">
        <f>G16+G15+G14+G13+G12+G11+G10+G9+G17</f>
        <v>0</v>
      </c>
      <c r="H18" s="83">
        <f>H16+H15+H14+H13+H12+H11+H10+H9+H17</f>
        <v>353318.8</v>
      </c>
      <c r="I18" s="84">
        <f aca="true" t="shared" si="7" ref="I18:I25">H18/F18</f>
        <v>1.0471646554350673</v>
      </c>
      <c r="J18" s="83" t="e">
        <f t="shared" si="1"/>
        <v>#REF!</v>
      </c>
      <c r="K18" s="85">
        <f>H18-F18</f>
        <v>15913.599999999977</v>
      </c>
      <c r="L18" s="83">
        <f>L16+L15+L14+L13+L12+L11+L10+L9+L17</f>
        <v>61344.5</v>
      </c>
      <c r="M18" s="83">
        <f>M9+M10+M11+M12+M13+M14+M15+M16+M17</f>
        <v>77694.69999999998</v>
      </c>
      <c r="N18" s="84">
        <f t="shared" si="3"/>
        <v>1.266530821834068</v>
      </c>
      <c r="O18" s="85">
        <f t="shared" si="4"/>
        <v>16350.199999999983</v>
      </c>
      <c r="P18" s="50">
        <f t="shared" si="5"/>
        <v>398749.7</v>
      </c>
      <c r="Q18" s="86">
        <f>M18+H18</f>
        <v>431013.5</v>
      </c>
    </row>
    <row r="19" spans="1:17" ht="12.75">
      <c r="A19" s="87" t="s">
        <v>49</v>
      </c>
      <c r="B19" s="88"/>
      <c r="C19" s="89" t="s">
        <v>50</v>
      </c>
      <c r="D19" s="56" t="e">
        <f>#REF!+#REF!+SUM(#REF!)</f>
        <v>#REF!</v>
      </c>
      <c r="E19" s="90"/>
      <c r="F19" s="91"/>
      <c r="G19" s="90"/>
      <c r="H19" s="91">
        <v>8273.1</v>
      </c>
      <c r="I19" s="77"/>
      <c r="J19" s="90"/>
      <c r="K19" s="78">
        <f t="shared" si="2"/>
        <v>8273.1</v>
      </c>
      <c r="L19" s="92"/>
      <c r="M19" s="92"/>
      <c r="N19" s="77"/>
      <c r="O19" s="78"/>
      <c r="P19" s="50">
        <f t="shared" si="5"/>
        <v>0</v>
      </c>
      <c r="Q19" s="93">
        <v>8273.1</v>
      </c>
    </row>
    <row r="20" spans="1:17" ht="41.25" customHeight="1">
      <c r="A20" s="94" t="s">
        <v>51</v>
      </c>
      <c r="B20" s="95"/>
      <c r="C20" s="89" t="s">
        <v>52</v>
      </c>
      <c r="D20" s="56"/>
      <c r="E20" s="90"/>
      <c r="F20" s="91">
        <v>11136.1</v>
      </c>
      <c r="G20" s="90"/>
      <c r="H20" s="91">
        <v>16051.7</v>
      </c>
      <c r="I20" s="84">
        <f t="shared" si="7"/>
        <v>1.4414112660626253</v>
      </c>
      <c r="J20" s="90">
        <f>H20-E20</f>
        <v>16051.7</v>
      </c>
      <c r="K20" s="78">
        <f>H20-F20</f>
        <v>4915.6</v>
      </c>
      <c r="L20" s="92">
        <v>599.1</v>
      </c>
      <c r="M20" s="92">
        <v>5540.9</v>
      </c>
      <c r="N20" s="63">
        <f t="shared" si="3"/>
        <v>9.248706392922717</v>
      </c>
      <c r="O20" s="78">
        <f>M20-L20</f>
        <v>4941.799999999999</v>
      </c>
      <c r="P20" s="50">
        <f t="shared" si="5"/>
        <v>11735.2</v>
      </c>
      <c r="Q20" s="93">
        <f>SUM(M20+H20)</f>
        <v>21592.6</v>
      </c>
    </row>
    <row r="21" spans="1:19" s="100" customFormat="1" ht="18.75" customHeight="1">
      <c r="A21" s="96" t="s">
        <v>53</v>
      </c>
      <c r="B21" s="80"/>
      <c r="C21" s="81" t="s">
        <v>6</v>
      </c>
      <c r="D21" s="97"/>
      <c r="E21" s="98" t="e">
        <f>E18+E19</f>
        <v>#REF!</v>
      </c>
      <c r="F21" s="98">
        <f>F18+F20+F19</f>
        <v>348541.3</v>
      </c>
      <c r="G21" s="98">
        <f>G18+G20+G19</f>
        <v>0</v>
      </c>
      <c r="H21" s="98">
        <f>H18+H20+H19</f>
        <v>377643.6</v>
      </c>
      <c r="I21" s="84">
        <f t="shared" si="7"/>
        <v>1.0834974219697924</v>
      </c>
      <c r="J21" s="83" t="e">
        <f>H21-E21</f>
        <v>#REF!</v>
      </c>
      <c r="K21" s="85">
        <f>H21-F21</f>
        <v>29102.29999999999</v>
      </c>
      <c r="L21" s="98">
        <f>L18+L20+L19</f>
        <v>61943.6</v>
      </c>
      <c r="M21" s="98">
        <f>M18+M20+M19</f>
        <v>83235.59999999998</v>
      </c>
      <c r="N21" s="84">
        <f>M21/L21</f>
        <v>1.3437320401139097</v>
      </c>
      <c r="O21" s="85">
        <f>M21-L21</f>
        <v>21291.999999999978</v>
      </c>
      <c r="P21" s="98">
        <f>P18+P20+P19</f>
        <v>410484.9</v>
      </c>
      <c r="Q21" s="98">
        <f>Q18+Q20+Q19</f>
        <v>460879.19999999995</v>
      </c>
      <c r="R21" s="99"/>
      <c r="S21" s="99"/>
    </row>
    <row r="22" spans="1:17" s="108" customFormat="1" ht="12.75">
      <c r="A22" s="101" t="s">
        <v>54</v>
      </c>
      <c r="B22" s="102"/>
      <c r="C22" s="103" t="s">
        <v>55</v>
      </c>
      <c r="D22" s="104"/>
      <c r="E22" s="105">
        <v>239</v>
      </c>
      <c r="F22" s="106">
        <v>1199.8</v>
      </c>
      <c r="G22" s="106"/>
      <c r="H22" s="106">
        <v>1618</v>
      </c>
      <c r="I22" s="84"/>
      <c r="J22" s="90">
        <f>H22-E22</f>
        <v>1379</v>
      </c>
      <c r="K22" s="78">
        <f>H22-F22</f>
        <v>418.20000000000005</v>
      </c>
      <c r="L22" s="107">
        <v>400</v>
      </c>
      <c r="M22" s="107">
        <v>20478</v>
      </c>
      <c r="N22" s="77">
        <f>M22/L22</f>
        <v>51.195</v>
      </c>
      <c r="O22" s="78">
        <f>M22-L22</f>
        <v>20078</v>
      </c>
      <c r="P22" s="50">
        <f t="shared" si="5"/>
        <v>1599.8</v>
      </c>
      <c r="Q22" s="93">
        <f>SUM(M22+H22)</f>
        <v>22096</v>
      </c>
    </row>
    <row r="23" spans="1:17" s="108" customFormat="1" ht="12.75">
      <c r="A23" s="101"/>
      <c r="B23" s="102"/>
      <c r="C23" s="103"/>
      <c r="D23" s="104"/>
      <c r="E23" s="105"/>
      <c r="F23" s="106"/>
      <c r="G23" s="106"/>
      <c r="H23" s="106"/>
      <c r="I23" s="84"/>
      <c r="J23" s="109"/>
      <c r="K23" s="78"/>
      <c r="L23" s="107"/>
      <c r="M23" s="107"/>
      <c r="N23" s="77"/>
      <c r="O23" s="110"/>
      <c r="P23" s="50"/>
      <c r="Q23" s="93"/>
    </row>
    <row r="24" spans="1:17" ht="28.5" customHeight="1">
      <c r="A24" s="111" t="s">
        <v>56</v>
      </c>
      <c r="B24" s="112"/>
      <c r="C24" s="113" t="s">
        <v>48</v>
      </c>
      <c r="D24" s="114" t="e">
        <f>#REF!+#REF!+SUM(#REF!)</f>
        <v>#REF!</v>
      </c>
      <c r="E24" s="115" t="e">
        <f>E21+#REF!+#REF!+E22+#REF!</f>
        <v>#REF!</v>
      </c>
      <c r="F24" s="115">
        <f>F21+F22+F23</f>
        <v>349741.1</v>
      </c>
      <c r="G24" s="115">
        <f>G21+G22</f>
        <v>0</v>
      </c>
      <c r="H24" s="115">
        <f>H21+H22+H23</f>
        <v>379261.6</v>
      </c>
      <c r="I24" s="84">
        <f t="shared" si="7"/>
        <v>1.0844067225727831</v>
      </c>
      <c r="J24" s="115" t="e">
        <f aca="true" t="shared" si="8" ref="J24:Q24">J21+J22+J23</f>
        <v>#REF!</v>
      </c>
      <c r="K24" s="115">
        <f t="shared" si="8"/>
        <v>29520.49999999999</v>
      </c>
      <c r="L24" s="115">
        <f>L21+L22+L23</f>
        <v>62343.6</v>
      </c>
      <c r="M24" s="115">
        <f t="shared" si="8"/>
        <v>103713.59999999998</v>
      </c>
      <c r="N24" s="77">
        <f>M24/L24</f>
        <v>1.663580543953188</v>
      </c>
      <c r="O24" s="115">
        <f t="shared" si="8"/>
        <v>41369.99999999998</v>
      </c>
      <c r="P24" s="50">
        <f t="shared" si="5"/>
        <v>412084.69999999995</v>
      </c>
      <c r="Q24" s="115">
        <f t="shared" si="8"/>
        <v>482975.19999999995</v>
      </c>
    </row>
    <row r="25" spans="1:17" ht="24" customHeight="1">
      <c r="A25" s="116"/>
      <c r="B25" s="117"/>
      <c r="C25" s="118" t="s">
        <v>57</v>
      </c>
      <c r="D25" s="119"/>
      <c r="E25" s="120" t="e">
        <f>E24+#REF!</f>
        <v>#REF!</v>
      </c>
      <c r="F25" s="120">
        <f>F21+F22+F23</f>
        <v>349741.1</v>
      </c>
      <c r="G25" s="120" t="e">
        <f>G24+#REF!</f>
        <v>#REF!</v>
      </c>
      <c r="H25" s="120">
        <f>H21+H22+H23</f>
        <v>379261.6</v>
      </c>
      <c r="I25" s="84">
        <f t="shared" si="7"/>
        <v>1.0844067225727831</v>
      </c>
      <c r="J25" s="120" t="e">
        <f aca="true" t="shared" si="9" ref="J25:O25">J21+J22</f>
        <v>#REF!</v>
      </c>
      <c r="K25" s="120">
        <f>K21+K22+K23</f>
        <v>29520.49999999999</v>
      </c>
      <c r="L25" s="120">
        <f>L21+L22</f>
        <v>62343.6</v>
      </c>
      <c r="M25" s="120">
        <f t="shared" si="9"/>
        <v>103713.59999999998</v>
      </c>
      <c r="N25" s="77">
        <f>M25/L25</f>
        <v>1.663580543953188</v>
      </c>
      <c r="O25" s="120">
        <f t="shared" si="9"/>
        <v>41369.99999999998</v>
      </c>
      <c r="P25" s="50">
        <f t="shared" si="5"/>
        <v>412084.69999999995</v>
      </c>
      <c r="Q25" s="120">
        <f>Q21+Q22+Q23</f>
        <v>482975.19999999995</v>
      </c>
    </row>
    <row r="26" spans="3:17" ht="45" customHeight="1">
      <c r="C26" s="121" t="s">
        <v>58</v>
      </c>
      <c r="D26" s="121"/>
      <c r="E26" s="121"/>
      <c r="F26" s="122"/>
      <c r="G26" s="121"/>
      <c r="H26" s="123"/>
      <c r="I26" s="124"/>
      <c r="J26" s="125"/>
      <c r="K26" s="125"/>
      <c r="L26" s="126" t="s">
        <v>59</v>
      </c>
      <c r="M26" s="121" t="s">
        <v>60</v>
      </c>
      <c r="N26" s="121"/>
      <c r="O26" s="126"/>
      <c r="P26" s="127"/>
      <c r="Q26" s="127"/>
    </row>
    <row r="27" spans="3:17" ht="18" customHeight="1">
      <c r="C27" s="121"/>
      <c r="D27" s="121"/>
      <c r="E27" s="121"/>
      <c r="F27" s="122"/>
      <c r="G27" s="121"/>
      <c r="H27" s="123"/>
      <c r="I27" s="124"/>
      <c r="J27" s="125"/>
      <c r="K27" s="125"/>
      <c r="L27" s="126"/>
      <c r="M27" s="121"/>
      <c r="N27" s="121"/>
      <c r="O27" s="126"/>
      <c r="P27" s="127"/>
      <c r="Q27" s="127"/>
    </row>
    <row r="28" spans="1:17" ht="19.5" customHeight="1" hidden="1">
      <c r="A28" s="128"/>
      <c r="B28" s="128"/>
      <c r="C28" s="128"/>
      <c r="E28" s="129"/>
      <c r="F28" s="129"/>
      <c r="G28" s="129"/>
      <c r="H28" s="130"/>
      <c r="I28" s="124"/>
      <c r="J28" s="125"/>
      <c r="K28" s="125"/>
      <c r="L28" s="131"/>
      <c r="M28" s="121"/>
      <c r="N28" s="121"/>
      <c r="O28" s="127"/>
      <c r="P28" s="127"/>
      <c r="Q28" s="127"/>
    </row>
    <row r="29" spans="1:17" ht="11.25" customHeight="1" hidden="1">
      <c r="A29" s="128"/>
      <c r="B29" s="128"/>
      <c r="C29" s="128"/>
      <c r="E29" s="129"/>
      <c r="F29" s="129"/>
      <c r="G29" s="129"/>
      <c r="H29" s="129"/>
      <c r="I29" s="127"/>
      <c r="J29" s="129"/>
      <c r="K29" s="129"/>
      <c r="L29" s="127"/>
      <c r="M29" s="127"/>
      <c r="N29" s="127"/>
      <c r="O29" s="127"/>
      <c r="P29" s="127"/>
      <c r="Q29" s="127"/>
    </row>
    <row r="30" spans="5:17" ht="12.75">
      <c r="E30" s="129"/>
      <c r="F30" s="129"/>
      <c r="G30" s="129"/>
      <c r="H30" s="129"/>
      <c r="I30" s="127"/>
      <c r="J30" s="129"/>
      <c r="K30" s="129"/>
      <c r="L30" s="127"/>
      <c r="M30" s="127"/>
      <c r="N30" s="127"/>
      <c r="O30" s="127"/>
      <c r="P30" s="127"/>
      <c r="Q30" s="127"/>
    </row>
    <row r="31" spans="5:17" ht="12.75">
      <c r="E31" s="129"/>
      <c r="F31" s="129"/>
      <c r="G31" s="129"/>
      <c r="H31" s="129"/>
      <c r="I31" s="127"/>
      <c r="J31" s="129"/>
      <c r="K31" s="129"/>
      <c r="L31" s="127"/>
      <c r="M31" s="127"/>
      <c r="N31" s="127"/>
      <c r="O31" s="127"/>
      <c r="P31" s="127"/>
      <c r="Q31" s="127"/>
    </row>
    <row r="32" spans="5:17" ht="12.75">
      <c r="E32" s="129"/>
      <c r="F32" s="129"/>
      <c r="G32" s="129"/>
      <c r="H32" s="129"/>
      <c r="I32" s="127"/>
      <c r="J32" s="129"/>
      <c r="K32" s="129"/>
      <c r="L32" s="127"/>
      <c r="M32" s="127"/>
      <c r="N32" s="127"/>
      <c r="O32" s="127"/>
      <c r="P32" s="127"/>
      <c r="Q32" s="127"/>
    </row>
    <row r="33" spans="5:17" ht="12.75">
      <c r="E33" s="129"/>
      <c r="F33" s="129"/>
      <c r="G33" s="129"/>
      <c r="H33" s="129"/>
      <c r="I33" s="127"/>
      <c r="J33" s="129"/>
      <c r="K33" s="129"/>
      <c r="L33" s="127"/>
      <c r="M33" s="127"/>
      <c r="N33" s="127"/>
      <c r="O33" s="127"/>
      <c r="P33" s="127"/>
      <c r="Q33" s="127"/>
    </row>
    <row r="34" spans="5:17" ht="12.75">
      <c r="E34" s="129"/>
      <c r="F34" s="129"/>
      <c r="G34" s="129"/>
      <c r="H34" s="129"/>
      <c r="I34" s="127"/>
      <c r="J34" s="129"/>
      <c r="K34" s="129"/>
      <c r="L34" s="127"/>
      <c r="M34" s="127"/>
      <c r="N34" s="127"/>
      <c r="O34" s="127"/>
      <c r="P34" s="127"/>
      <c r="Q34" s="127"/>
    </row>
    <row r="35" spans="5:17" ht="12.75">
      <c r="E35" s="129"/>
      <c r="F35" s="129"/>
      <c r="G35" s="129"/>
      <c r="H35" s="129"/>
      <c r="I35" s="127"/>
      <c r="J35" s="129"/>
      <c r="K35" s="129"/>
      <c r="L35" s="127"/>
      <c r="M35" s="127"/>
      <c r="N35" s="127"/>
      <c r="O35" s="127"/>
      <c r="P35" s="127"/>
      <c r="Q35" s="127"/>
    </row>
    <row r="36" spans="5:17" ht="12.75">
      <c r="E36" s="129"/>
      <c r="F36" s="129"/>
      <c r="G36" s="129"/>
      <c r="H36" s="129"/>
      <c r="I36" s="127"/>
      <c r="J36" s="129"/>
      <c r="K36" s="129"/>
      <c r="L36" s="127"/>
      <c r="M36" s="127"/>
      <c r="N36" s="127"/>
      <c r="O36" s="127"/>
      <c r="P36" s="127"/>
      <c r="Q36" s="127"/>
    </row>
    <row r="37" spans="5:17" ht="12.75">
      <c r="E37" s="129"/>
      <c r="F37" s="129"/>
      <c r="G37" s="129"/>
      <c r="H37" s="129"/>
      <c r="I37" s="127"/>
      <c r="J37" s="129"/>
      <c r="K37" s="129"/>
      <c r="L37" s="127"/>
      <c r="M37" s="127"/>
      <c r="N37" s="127"/>
      <c r="O37" s="127"/>
      <c r="P37" s="127"/>
      <c r="Q37" s="127"/>
    </row>
    <row r="38" spans="5:17" ht="12.75">
      <c r="E38" s="129"/>
      <c r="F38" s="129"/>
      <c r="G38" s="129"/>
      <c r="H38" s="129"/>
      <c r="I38" s="127"/>
      <c r="J38" s="129"/>
      <c r="K38" s="129"/>
      <c r="L38" s="127"/>
      <c r="M38" s="127"/>
      <c r="N38" s="127"/>
      <c r="O38" s="127"/>
      <c r="P38" s="127"/>
      <c r="Q38" s="127"/>
    </row>
    <row r="39" spans="5:17" ht="12.75">
      <c r="E39" s="129"/>
      <c r="F39" s="129"/>
      <c r="G39" s="129"/>
      <c r="H39" s="129"/>
      <c r="I39" s="127"/>
      <c r="J39" s="129"/>
      <c r="K39" s="129"/>
      <c r="L39" s="127"/>
      <c r="M39" s="127"/>
      <c r="N39" s="127"/>
      <c r="O39" s="127"/>
      <c r="P39" s="127"/>
      <c r="Q39" s="127"/>
    </row>
    <row r="40" spans="5:11" ht="12.75">
      <c r="E40" s="132"/>
      <c r="F40" s="132"/>
      <c r="G40" s="132"/>
      <c r="H40" s="132"/>
      <c r="J40" s="132"/>
      <c r="K40" s="132"/>
    </row>
    <row r="41" spans="5:11" ht="12.75">
      <c r="E41" s="132"/>
      <c r="F41" s="132"/>
      <c r="G41" s="132"/>
      <c r="H41" s="132"/>
      <c r="J41" s="132"/>
      <c r="K41" s="132"/>
    </row>
    <row r="42" spans="5:11" ht="12.75">
      <c r="E42" s="132"/>
      <c r="F42" s="132"/>
      <c r="G42" s="132"/>
      <c r="H42" s="132"/>
      <c r="J42" s="132"/>
      <c r="K42" s="132"/>
    </row>
    <row r="43" spans="5:11" ht="12.75">
      <c r="E43" s="132"/>
      <c r="F43" s="132"/>
      <c r="G43" s="132"/>
      <c r="H43" s="132"/>
      <c r="J43" s="132"/>
      <c r="K43" s="132"/>
    </row>
    <row r="44" spans="5:11" ht="12.75">
      <c r="E44" s="132"/>
      <c r="F44" s="132"/>
      <c r="G44" s="132"/>
      <c r="H44" s="132"/>
      <c r="J44" s="132"/>
      <c r="K44" s="132"/>
    </row>
    <row r="45" spans="5:11" ht="12.75">
      <c r="E45" s="132"/>
      <c r="F45" s="132"/>
      <c r="G45" s="132"/>
      <c r="H45" s="132"/>
      <c r="J45" s="132"/>
      <c r="K45" s="132"/>
    </row>
    <row r="46" spans="5:11" ht="12.75">
      <c r="E46" s="132"/>
      <c r="F46" s="132"/>
      <c r="G46" s="132"/>
      <c r="H46" s="132"/>
      <c r="J46" s="132"/>
      <c r="K46" s="132"/>
    </row>
    <row r="47" spans="5:11" ht="12.75">
      <c r="E47" s="132"/>
      <c r="F47" s="132"/>
      <c r="G47" s="132"/>
      <c r="H47" s="132"/>
      <c r="J47" s="132"/>
      <c r="K47" s="132"/>
    </row>
    <row r="48" spans="5:11" ht="12.75">
      <c r="E48" s="132"/>
      <c r="F48" s="132"/>
      <c r="G48" s="132"/>
      <c r="H48" s="132"/>
      <c r="J48" s="132"/>
      <c r="K48" s="132"/>
    </row>
    <row r="49" spans="5:11" ht="12.75">
      <c r="E49" s="132"/>
      <c r="F49" s="132"/>
      <c r="G49" s="132"/>
      <c r="H49" s="132"/>
      <c r="J49" s="132"/>
      <c r="K49" s="132"/>
    </row>
    <row r="50" spans="5:11" ht="12.75">
      <c r="E50" s="132"/>
      <c r="F50" s="132"/>
      <c r="G50" s="132"/>
      <c r="H50" s="132"/>
      <c r="J50" s="132"/>
      <c r="K50" s="132"/>
    </row>
    <row r="51" spans="5:11" ht="12.75">
      <c r="E51" s="132"/>
      <c r="F51" s="132"/>
      <c r="G51" s="132"/>
      <c r="H51" s="132"/>
      <c r="J51" s="132"/>
      <c r="K51" s="132"/>
    </row>
    <row r="52" spans="5:11" ht="12.75">
      <c r="E52" s="132"/>
      <c r="F52" s="132"/>
      <c r="G52" s="132"/>
      <c r="H52" s="132"/>
      <c r="J52" s="132"/>
      <c r="K52" s="132"/>
    </row>
    <row r="53" spans="5:11" ht="12.75">
      <c r="E53" s="132"/>
      <c r="F53" s="132"/>
      <c r="G53" s="132"/>
      <c r="H53" s="132"/>
      <c r="J53" s="132"/>
      <c r="K53" s="132"/>
    </row>
    <row r="54" spans="5:11" ht="12.75">
      <c r="E54" s="132"/>
      <c r="F54" s="132"/>
      <c r="G54" s="132"/>
      <c r="H54" s="132"/>
      <c r="J54" s="132"/>
      <c r="K54" s="132"/>
    </row>
    <row r="55" spans="5:11" ht="12.75">
      <c r="E55" s="132"/>
      <c r="F55" s="132"/>
      <c r="G55" s="132"/>
      <c r="H55" s="132"/>
      <c r="J55" s="132"/>
      <c r="K55" s="132"/>
    </row>
    <row r="56" spans="5:11" ht="12.75">
      <c r="E56" s="132"/>
      <c r="F56" s="132"/>
      <c r="G56" s="132"/>
      <c r="H56" s="132"/>
      <c r="J56" s="132"/>
      <c r="K56" s="132"/>
    </row>
    <row r="57" spans="5:11" ht="12.75">
      <c r="E57" s="132"/>
      <c r="F57" s="132"/>
      <c r="G57" s="132"/>
      <c r="H57" s="132"/>
      <c r="J57" s="132"/>
      <c r="K57" s="132"/>
    </row>
    <row r="58" spans="5:11" ht="12.75">
      <c r="E58" s="132"/>
      <c r="F58" s="132"/>
      <c r="G58" s="132"/>
      <c r="H58" s="132"/>
      <c r="J58" s="132"/>
      <c r="K58" s="132"/>
    </row>
    <row r="59" spans="5:11" ht="12.75">
      <c r="E59" s="132"/>
      <c r="F59" s="132"/>
      <c r="G59" s="132"/>
      <c r="H59" s="132"/>
      <c r="J59" s="132"/>
      <c r="K59" s="132"/>
    </row>
    <row r="60" spans="5:11" ht="12.75">
      <c r="E60" s="132"/>
      <c r="F60" s="132"/>
      <c r="G60" s="132"/>
      <c r="H60" s="132"/>
      <c r="J60" s="132"/>
      <c r="K60" s="132"/>
    </row>
    <row r="61" spans="5:11" ht="12.75">
      <c r="E61" s="132"/>
      <c r="F61" s="132"/>
      <c r="G61" s="132"/>
      <c r="H61" s="132"/>
      <c r="J61" s="132"/>
      <c r="K61" s="132"/>
    </row>
    <row r="62" spans="5:11" ht="12.75">
      <c r="E62" s="132"/>
      <c r="F62" s="132"/>
      <c r="G62" s="132"/>
      <c r="H62" s="132"/>
      <c r="J62" s="132"/>
      <c r="K62" s="132"/>
    </row>
    <row r="63" spans="5:11" ht="12.75">
      <c r="E63" s="132"/>
      <c r="F63" s="132"/>
      <c r="G63" s="132"/>
      <c r="H63" s="132"/>
      <c r="J63" s="132"/>
      <c r="K63" s="132"/>
    </row>
    <row r="64" spans="5:11" ht="12.75">
      <c r="E64" s="132"/>
      <c r="F64" s="132"/>
      <c r="G64" s="132"/>
      <c r="H64" s="132"/>
      <c r="J64" s="132"/>
      <c r="K64" s="132"/>
    </row>
    <row r="65" spans="5:11" ht="12.75">
      <c r="E65" s="132"/>
      <c r="F65" s="132"/>
      <c r="G65" s="132"/>
      <c r="H65" s="132"/>
      <c r="J65" s="132"/>
      <c r="K65" s="132"/>
    </row>
    <row r="66" spans="5:11" ht="12.75">
      <c r="E66" s="132"/>
      <c r="F66" s="132"/>
      <c r="G66" s="132"/>
      <c r="H66" s="132"/>
      <c r="J66" s="132"/>
      <c r="K66" s="132"/>
    </row>
    <row r="67" spans="5:11" ht="12.75">
      <c r="E67" s="132"/>
      <c r="F67" s="132"/>
      <c r="G67" s="132"/>
      <c r="H67" s="132"/>
      <c r="J67" s="132"/>
      <c r="K67" s="132"/>
    </row>
    <row r="68" spans="5:11" ht="12.75">
      <c r="E68" s="132"/>
      <c r="F68" s="132"/>
      <c r="G68" s="132"/>
      <c r="H68" s="132"/>
      <c r="J68" s="132"/>
      <c r="K68" s="132"/>
    </row>
    <row r="69" spans="5:11" ht="12.75">
      <c r="E69" s="132"/>
      <c r="F69" s="132"/>
      <c r="G69" s="132"/>
      <c r="H69" s="132"/>
      <c r="J69" s="132"/>
      <c r="K69" s="132"/>
    </row>
    <row r="70" spans="5:11" ht="12.75">
      <c r="E70" s="132"/>
      <c r="F70" s="132"/>
      <c r="G70" s="132"/>
      <c r="H70" s="132"/>
      <c r="J70" s="132"/>
      <c r="K70" s="132"/>
    </row>
    <row r="71" spans="5:11" ht="12.75">
      <c r="E71" s="132"/>
      <c r="F71" s="132"/>
      <c r="G71" s="132"/>
      <c r="H71" s="132"/>
      <c r="J71" s="132"/>
      <c r="K71" s="132"/>
    </row>
    <row r="72" spans="5:11" ht="12.75">
      <c r="E72" s="132"/>
      <c r="F72" s="132"/>
      <c r="G72" s="132"/>
      <c r="H72" s="132"/>
      <c r="J72" s="132"/>
      <c r="K72" s="132"/>
    </row>
    <row r="73" spans="5:11" ht="12.75">
      <c r="E73" s="132"/>
      <c r="F73" s="132"/>
      <c r="G73" s="132"/>
      <c r="H73" s="132"/>
      <c r="J73" s="132"/>
      <c r="K73" s="132"/>
    </row>
    <row r="74" spans="5:11" ht="12.75">
      <c r="E74" s="132"/>
      <c r="F74" s="132"/>
      <c r="G74" s="132"/>
      <c r="H74" s="132"/>
      <c r="J74" s="132"/>
      <c r="K74" s="132"/>
    </row>
    <row r="75" spans="5:11" ht="12.75">
      <c r="E75" s="132"/>
      <c r="F75" s="132"/>
      <c r="G75" s="132"/>
      <c r="H75" s="132"/>
      <c r="J75" s="132"/>
      <c r="K75" s="132"/>
    </row>
    <row r="76" spans="5:11" ht="12.75">
      <c r="E76" s="132"/>
      <c r="F76" s="132"/>
      <c r="G76" s="132"/>
      <c r="H76" s="132"/>
      <c r="J76" s="132"/>
      <c r="K76" s="132"/>
    </row>
    <row r="77" spans="5:11" ht="12.75">
      <c r="E77" s="132"/>
      <c r="F77" s="132"/>
      <c r="G77" s="132"/>
      <c r="H77" s="132"/>
      <c r="J77" s="132"/>
      <c r="K77" s="132"/>
    </row>
    <row r="78" spans="5:11" ht="12.75">
      <c r="E78" s="132"/>
      <c r="F78" s="132"/>
      <c r="G78" s="132"/>
      <c r="H78" s="132"/>
      <c r="J78" s="132"/>
      <c r="K78" s="132"/>
    </row>
    <row r="79" spans="5:11" ht="12.75">
      <c r="E79" s="132"/>
      <c r="F79" s="132"/>
      <c r="G79" s="132"/>
      <c r="H79" s="132"/>
      <c r="J79" s="132"/>
      <c r="K79" s="132"/>
    </row>
    <row r="80" spans="5:11" ht="12.75">
      <c r="E80" s="132"/>
      <c r="F80" s="132"/>
      <c r="G80" s="132"/>
      <c r="H80" s="132"/>
      <c r="J80" s="132"/>
      <c r="K80" s="132"/>
    </row>
    <row r="81" spans="5:11" ht="12.75">
      <c r="E81" s="132"/>
      <c r="F81" s="132"/>
      <c r="G81" s="132"/>
      <c r="H81" s="132"/>
      <c r="J81" s="132"/>
      <c r="K81" s="132"/>
    </row>
    <row r="82" spans="5:11" ht="12.75">
      <c r="E82" s="132"/>
      <c r="F82" s="132"/>
      <c r="G82" s="132"/>
      <c r="H82" s="132"/>
      <c r="J82" s="132"/>
      <c r="K82" s="132"/>
    </row>
    <row r="83" spans="5:11" ht="12.75">
      <c r="E83" s="132"/>
      <c r="F83" s="132"/>
      <c r="G83" s="132"/>
      <c r="H83" s="132"/>
      <c r="J83" s="132"/>
      <c r="K83" s="132"/>
    </row>
    <row r="84" spans="5:11" ht="12.75">
      <c r="E84" s="132"/>
      <c r="F84" s="132"/>
      <c r="G84" s="132"/>
      <c r="H84" s="132"/>
      <c r="J84" s="132"/>
      <c r="K84" s="132"/>
    </row>
    <row r="85" spans="5:11" ht="12.75">
      <c r="E85" s="132"/>
      <c r="F85" s="132"/>
      <c r="G85" s="132"/>
      <c r="H85" s="132"/>
      <c r="J85" s="132"/>
      <c r="K85" s="132"/>
    </row>
    <row r="86" spans="5:11" ht="12.75">
      <c r="E86" s="132"/>
      <c r="F86" s="132"/>
      <c r="G86" s="132"/>
      <c r="H86" s="132"/>
      <c r="J86" s="132"/>
      <c r="K86" s="132"/>
    </row>
    <row r="87" spans="5:11" ht="12.75">
      <c r="E87" s="132"/>
      <c r="F87" s="132"/>
      <c r="G87" s="132"/>
      <c r="H87" s="132"/>
      <c r="J87" s="132"/>
      <c r="K87" s="132"/>
    </row>
    <row r="88" spans="5:11" ht="12.75">
      <c r="E88" s="132"/>
      <c r="F88" s="132"/>
      <c r="G88" s="132"/>
      <c r="H88" s="132"/>
      <c r="J88" s="132"/>
      <c r="K88" s="132"/>
    </row>
    <row r="89" spans="5:11" ht="12.75">
      <c r="E89" s="132"/>
      <c r="F89" s="132"/>
      <c r="G89" s="132"/>
      <c r="H89" s="132"/>
      <c r="J89" s="132"/>
      <c r="K89" s="132"/>
    </row>
    <row r="90" spans="5:11" ht="12.75">
      <c r="E90" s="132"/>
      <c r="F90" s="132"/>
      <c r="G90" s="132"/>
      <c r="H90" s="132"/>
      <c r="J90" s="132"/>
      <c r="K90" s="132"/>
    </row>
    <row r="91" spans="5:11" ht="12.75">
      <c r="E91" s="132"/>
      <c r="F91" s="132"/>
      <c r="G91" s="132"/>
      <c r="H91" s="132"/>
      <c r="J91" s="132"/>
      <c r="K91" s="132"/>
    </row>
    <row r="92" spans="5:11" ht="12.75">
      <c r="E92" s="132"/>
      <c r="F92" s="132"/>
      <c r="G92" s="132"/>
      <c r="H92" s="132"/>
      <c r="J92" s="132"/>
      <c r="K92" s="132"/>
    </row>
    <row r="93" spans="5:11" ht="12.75">
      <c r="E93" s="132"/>
      <c r="F93" s="132"/>
      <c r="G93" s="132"/>
      <c r="H93" s="132"/>
      <c r="J93" s="132"/>
      <c r="K93" s="132"/>
    </row>
    <row r="94" spans="5:11" ht="12.75">
      <c r="E94" s="132"/>
      <c r="F94" s="132"/>
      <c r="G94" s="132"/>
      <c r="H94" s="132"/>
      <c r="J94" s="132"/>
      <c r="K94" s="132"/>
    </row>
    <row r="95" spans="5:11" ht="12.75">
      <c r="E95" s="132"/>
      <c r="F95" s="132"/>
      <c r="G95" s="132"/>
      <c r="H95" s="132"/>
      <c r="J95" s="132"/>
      <c r="K95" s="132"/>
    </row>
    <row r="96" spans="5:11" ht="12.75">
      <c r="E96" s="132"/>
      <c r="F96" s="132"/>
      <c r="G96" s="132"/>
      <c r="H96" s="132"/>
      <c r="J96" s="132"/>
      <c r="K96" s="132"/>
    </row>
    <row r="97" spans="5:11" ht="12.75">
      <c r="E97" s="132"/>
      <c r="F97" s="132"/>
      <c r="G97" s="132"/>
      <c r="H97" s="132"/>
      <c r="J97" s="132"/>
      <c r="K97" s="132"/>
    </row>
    <row r="98" spans="5:11" ht="12.75">
      <c r="E98" s="132"/>
      <c r="F98" s="132"/>
      <c r="G98" s="132"/>
      <c r="H98" s="132"/>
      <c r="J98" s="132"/>
      <c r="K98" s="132"/>
    </row>
    <row r="99" spans="5:11" ht="12.75">
      <c r="E99" s="132"/>
      <c r="F99" s="132"/>
      <c r="G99" s="132"/>
      <c r="H99" s="132"/>
      <c r="J99" s="132"/>
      <c r="K99" s="132"/>
    </row>
    <row r="100" spans="5:11" ht="12.75">
      <c r="E100" s="132"/>
      <c r="F100" s="132"/>
      <c r="G100" s="132"/>
      <c r="H100" s="132"/>
      <c r="J100" s="132"/>
      <c r="K100" s="132"/>
    </row>
    <row r="101" spans="5:11" ht="12.75">
      <c r="E101" s="132"/>
      <c r="F101" s="132"/>
      <c r="G101" s="132"/>
      <c r="H101" s="132"/>
      <c r="J101" s="132"/>
      <c r="K101" s="132"/>
    </row>
    <row r="102" spans="5:11" ht="12.75">
      <c r="E102" s="132"/>
      <c r="F102" s="132"/>
      <c r="G102" s="132"/>
      <c r="H102" s="132"/>
      <c r="J102" s="132"/>
      <c r="K102" s="132"/>
    </row>
    <row r="103" spans="5:11" ht="12.75">
      <c r="E103" s="132"/>
      <c r="F103" s="132"/>
      <c r="G103" s="132"/>
      <c r="H103" s="132"/>
      <c r="J103" s="132"/>
      <c r="K103" s="132"/>
    </row>
    <row r="104" spans="5:11" ht="12.75">
      <c r="E104" s="132"/>
      <c r="F104" s="132"/>
      <c r="G104" s="132"/>
      <c r="H104" s="132"/>
      <c r="J104" s="132"/>
      <c r="K104" s="132"/>
    </row>
    <row r="105" spans="5:11" ht="12.75">
      <c r="E105" s="132"/>
      <c r="F105" s="132"/>
      <c r="G105" s="132"/>
      <c r="H105" s="132"/>
      <c r="J105" s="132"/>
      <c r="K105" s="132"/>
    </row>
    <row r="106" spans="5:11" ht="12.75">
      <c r="E106" s="132"/>
      <c r="F106" s="132"/>
      <c r="G106" s="132"/>
      <c r="H106" s="132"/>
      <c r="J106" s="132"/>
      <c r="K106" s="132"/>
    </row>
    <row r="107" spans="5:11" ht="12.75">
      <c r="E107" s="132"/>
      <c r="F107" s="132"/>
      <c r="G107" s="132"/>
      <c r="H107" s="132"/>
      <c r="J107" s="132"/>
      <c r="K107" s="132"/>
    </row>
    <row r="108" spans="5:11" ht="12.75">
      <c r="E108" s="132"/>
      <c r="F108" s="132"/>
      <c r="G108" s="132"/>
      <c r="H108" s="132"/>
      <c r="J108" s="132"/>
      <c r="K108" s="132"/>
    </row>
    <row r="109" spans="5:11" ht="12.75">
      <c r="E109" s="132"/>
      <c r="F109" s="132"/>
      <c r="G109" s="132"/>
      <c r="H109" s="132"/>
      <c r="J109" s="132"/>
      <c r="K109" s="132"/>
    </row>
    <row r="110" spans="5:11" ht="12.75">
      <c r="E110" s="132"/>
      <c r="F110" s="132"/>
      <c r="G110" s="132"/>
      <c r="H110" s="132"/>
      <c r="J110" s="132"/>
      <c r="K110" s="132"/>
    </row>
    <row r="111" spans="5:11" ht="12.75">
      <c r="E111" s="132"/>
      <c r="F111" s="132"/>
      <c r="G111" s="132"/>
      <c r="H111" s="132"/>
      <c r="J111" s="132"/>
      <c r="K111" s="132"/>
    </row>
    <row r="112" spans="5:11" ht="12.75">
      <c r="E112" s="132"/>
      <c r="F112" s="132"/>
      <c r="G112" s="132"/>
      <c r="H112" s="132"/>
      <c r="J112" s="132"/>
      <c r="K112" s="132"/>
    </row>
    <row r="113" spans="5:11" ht="12.75">
      <c r="E113" s="132"/>
      <c r="F113" s="132"/>
      <c r="G113" s="132"/>
      <c r="H113" s="132"/>
      <c r="J113" s="132"/>
      <c r="K113" s="132"/>
    </row>
    <row r="114" spans="5:11" ht="12.75">
      <c r="E114" s="132"/>
      <c r="F114" s="132"/>
      <c r="G114" s="132"/>
      <c r="H114" s="132"/>
      <c r="J114" s="132"/>
      <c r="K114" s="132"/>
    </row>
    <row r="115" spans="5:11" ht="12.75">
      <c r="E115" s="132"/>
      <c r="F115" s="132"/>
      <c r="G115" s="132"/>
      <c r="H115" s="132"/>
      <c r="J115" s="132"/>
      <c r="K115" s="132"/>
    </row>
    <row r="116" spans="5:11" ht="12.75">
      <c r="E116" s="132"/>
      <c r="F116" s="132"/>
      <c r="G116" s="132"/>
      <c r="H116" s="132"/>
      <c r="J116" s="132"/>
      <c r="K116" s="132"/>
    </row>
    <row r="117" spans="5:11" ht="12.75">
      <c r="E117" s="132"/>
      <c r="F117" s="132"/>
      <c r="G117" s="132"/>
      <c r="H117" s="132"/>
      <c r="J117" s="132"/>
      <c r="K117" s="132"/>
    </row>
    <row r="118" spans="5:11" ht="12.75">
      <c r="E118" s="132"/>
      <c r="F118" s="132"/>
      <c r="G118" s="132"/>
      <c r="H118" s="132"/>
      <c r="J118" s="132"/>
      <c r="K118" s="132"/>
    </row>
    <row r="119" spans="5:11" ht="12.75">
      <c r="E119" s="132"/>
      <c r="F119" s="132"/>
      <c r="G119" s="132"/>
      <c r="H119" s="132"/>
      <c r="J119" s="132"/>
      <c r="K119" s="132"/>
    </row>
    <row r="120" spans="5:11" ht="12.75">
      <c r="E120" s="132"/>
      <c r="F120" s="132"/>
      <c r="G120" s="132"/>
      <c r="H120" s="132"/>
      <c r="J120" s="132"/>
      <c r="K120" s="132"/>
    </row>
    <row r="121" spans="5:11" ht="12.75">
      <c r="E121" s="132"/>
      <c r="F121" s="132"/>
      <c r="G121" s="132"/>
      <c r="H121" s="132"/>
      <c r="J121" s="132"/>
      <c r="K121" s="132"/>
    </row>
    <row r="122" spans="5:11" ht="12.75">
      <c r="E122" s="132"/>
      <c r="F122" s="132"/>
      <c r="G122" s="132"/>
      <c r="H122" s="132"/>
      <c r="J122" s="132"/>
      <c r="K122" s="132"/>
    </row>
    <row r="123" spans="5:11" ht="12.75">
      <c r="E123" s="132"/>
      <c r="F123" s="132"/>
      <c r="G123" s="132"/>
      <c r="H123" s="132"/>
      <c r="J123" s="132"/>
      <c r="K123" s="132"/>
    </row>
    <row r="124" spans="5:11" ht="12.75">
      <c r="E124" s="132"/>
      <c r="F124" s="132"/>
      <c r="G124" s="132"/>
      <c r="H124" s="132"/>
      <c r="J124" s="132"/>
      <c r="K124" s="132"/>
    </row>
    <row r="125" spans="5:11" ht="12.75">
      <c r="E125" s="132"/>
      <c r="F125" s="132"/>
      <c r="G125" s="132"/>
      <c r="H125" s="132"/>
      <c r="J125" s="132"/>
      <c r="K125" s="132"/>
    </row>
    <row r="126" spans="5:11" ht="12.75">
      <c r="E126" s="132"/>
      <c r="F126" s="132"/>
      <c r="G126" s="132"/>
      <c r="H126" s="132"/>
      <c r="J126" s="132"/>
      <c r="K126" s="132"/>
    </row>
    <row r="127" spans="5:11" ht="12.75">
      <c r="E127" s="132"/>
      <c r="F127" s="132"/>
      <c r="G127" s="132"/>
      <c r="H127" s="132"/>
      <c r="J127" s="132"/>
      <c r="K127" s="132"/>
    </row>
    <row r="128" spans="5:11" ht="12.75">
      <c r="E128" s="132"/>
      <c r="F128" s="132"/>
      <c r="G128" s="132"/>
      <c r="H128" s="132"/>
      <c r="J128" s="132"/>
      <c r="K128" s="132"/>
    </row>
    <row r="129" spans="5:11" ht="12.75">
      <c r="E129" s="132"/>
      <c r="F129" s="132"/>
      <c r="G129" s="132"/>
      <c r="H129" s="132"/>
      <c r="J129" s="132"/>
      <c r="K129" s="132"/>
    </row>
    <row r="130" spans="5:11" ht="12.75">
      <c r="E130" s="132"/>
      <c r="F130" s="132"/>
      <c r="G130" s="132"/>
      <c r="H130" s="132"/>
      <c r="J130" s="132"/>
      <c r="K130" s="132"/>
    </row>
    <row r="131" spans="5:11" ht="12.75">
      <c r="E131" s="132"/>
      <c r="F131" s="132"/>
      <c r="G131" s="132"/>
      <c r="H131" s="132"/>
      <c r="J131" s="132"/>
      <c r="K131" s="132"/>
    </row>
    <row r="132" spans="5:11" ht="12.75">
      <c r="E132" s="132"/>
      <c r="F132" s="132"/>
      <c r="G132" s="132"/>
      <c r="H132" s="132"/>
      <c r="J132" s="132"/>
      <c r="K132" s="132"/>
    </row>
    <row r="133" spans="5:11" ht="12.75">
      <c r="E133" s="132"/>
      <c r="F133" s="132"/>
      <c r="G133" s="132"/>
      <c r="H133" s="132"/>
      <c r="J133" s="132"/>
      <c r="K133" s="132"/>
    </row>
    <row r="134" spans="5:11" ht="12.75">
      <c r="E134" s="132"/>
      <c r="F134" s="132"/>
      <c r="G134" s="132"/>
      <c r="H134" s="132"/>
      <c r="J134" s="132"/>
      <c r="K134" s="132"/>
    </row>
    <row r="135" spans="5:11" ht="12.75">
      <c r="E135" s="132"/>
      <c r="F135" s="132"/>
      <c r="G135" s="132"/>
      <c r="H135" s="132"/>
      <c r="J135" s="132"/>
      <c r="K135" s="132"/>
    </row>
    <row r="136" spans="5:11" ht="12.75">
      <c r="E136" s="132"/>
      <c r="F136" s="132"/>
      <c r="G136" s="132"/>
      <c r="H136" s="132"/>
      <c r="J136" s="132"/>
      <c r="K136" s="132"/>
    </row>
    <row r="137" spans="5:11" ht="12.75">
      <c r="E137" s="132"/>
      <c r="F137" s="132"/>
      <c r="G137" s="132"/>
      <c r="H137" s="132"/>
      <c r="J137" s="132"/>
      <c r="K137" s="132"/>
    </row>
    <row r="138" spans="5:11" ht="12.75">
      <c r="E138" s="132"/>
      <c r="F138" s="132"/>
      <c r="G138" s="132"/>
      <c r="H138" s="132"/>
      <c r="J138" s="132"/>
      <c r="K138" s="132"/>
    </row>
    <row r="139" spans="5:11" ht="12.75">
      <c r="E139" s="132"/>
      <c r="F139" s="132"/>
      <c r="G139" s="132"/>
      <c r="H139" s="132"/>
      <c r="J139" s="132"/>
      <c r="K139" s="132"/>
    </row>
    <row r="140" spans="5:11" ht="12.75">
      <c r="E140" s="132"/>
      <c r="F140" s="132"/>
      <c r="G140" s="132"/>
      <c r="H140" s="132"/>
      <c r="J140" s="132"/>
      <c r="K140" s="132"/>
    </row>
    <row r="141" spans="5:11" ht="12.75">
      <c r="E141" s="132"/>
      <c r="F141" s="132"/>
      <c r="G141" s="132"/>
      <c r="H141" s="132"/>
      <c r="J141" s="132"/>
      <c r="K141" s="132"/>
    </row>
    <row r="142" spans="5:11" ht="12.75">
      <c r="E142" s="132"/>
      <c r="F142" s="132"/>
      <c r="G142" s="132"/>
      <c r="H142" s="132"/>
      <c r="J142" s="132"/>
      <c r="K142" s="132"/>
    </row>
    <row r="143" spans="5:11" ht="12.75">
      <c r="E143" s="132"/>
      <c r="F143" s="132"/>
      <c r="G143" s="132"/>
      <c r="H143" s="132"/>
      <c r="J143" s="132"/>
      <c r="K143" s="132"/>
    </row>
    <row r="144" spans="5:11" ht="12.75">
      <c r="E144" s="132"/>
      <c r="F144" s="132"/>
      <c r="G144" s="132"/>
      <c r="H144" s="132"/>
      <c r="J144" s="132"/>
      <c r="K144" s="132"/>
    </row>
    <row r="145" spans="5:11" ht="12.75">
      <c r="E145" s="132"/>
      <c r="F145" s="132"/>
      <c r="G145" s="132"/>
      <c r="H145" s="132"/>
      <c r="J145" s="132"/>
      <c r="K145" s="132"/>
    </row>
    <row r="146" spans="5:11" ht="12.75">
      <c r="E146" s="132"/>
      <c r="F146" s="132"/>
      <c r="G146" s="132"/>
      <c r="H146" s="132"/>
      <c r="J146" s="132"/>
      <c r="K146" s="132"/>
    </row>
    <row r="147" spans="5:11" ht="12.75">
      <c r="E147" s="132"/>
      <c r="F147" s="132"/>
      <c r="G147" s="132"/>
      <c r="H147" s="132"/>
      <c r="J147" s="132"/>
      <c r="K147" s="132"/>
    </row>
    <row r="148" spans="5:11" ht="12.75">
      <c r="E148" s="132"/>
      <c r="F148" s="132"/>
      <c r="G148" s="132"/>
      <c r="H148" s="132"/>
      <c r="J148" s="132"/>
      <c r="K148" s="132"/>
    </row>
    <row r="149" spans="5:11" ht="12.75">
      <c r="E149" s="132"/>
      <c r="F149" s="132"/>
      <c r="G149" s="132"/>
      <c r="H149" s="132"/>
      <c r="J149" s="132"/>
      <c r="K149" s="132"/>
    </row>
    <row r="150" spans="5:11" ht="12.75">
      <c r="E150" s="132"/>
      <c r="F150" s="132"/>
      <c r="G150" s="132"/>
      <c r="H150" s="132"/>
      <c r="J150" s="132"/>
      <c r="K150" s="132"/>
    </row>
    <row r="151" spans="5:11" ht="12.75">
      <c r="E151" s="132"/>
      <c r="F151" s="132"/>
      <c r="G151" s="132"/>
      <c r="H151" s="132"/>
      <c r="J151" s="132"/>
      <c r="K151" s="132"/>
    </row>
    <row r="152" spans="5:11" ht="12.75">
      <c r="E152" s="132"/>
      <c r="F152" s="132"/>
      <c r="G152" s="132"/>
      <c r="H152" s="132"/>
      <c r="J152" s="132"/>
      <c r="K152" s="132"/>
    </row>
    <row r="153" spans="5:11" ht="12.75">
      <c r="E153" s="132"/>
      <c r="F153" s="132"/>
      <c r="G153" s="132"/>
      <c r="H153" s="132"/>
      <c r="J153" s="132"/>
      <c r="K153" s="132"/>
    </row>
    <row r="154" spans="5:11" ht="12.75">
      <c r="E154" s="132"/>
      <c r="F154" s="132"/>
      <c r="G154" s="132"/>
      <c r="H154" s="132"/>
      <c r="J154" s="132"/>
      <c r="K154" s="132"/>
    </row>
  </sheetData>
  <sheetProtection selectLockedCells="1" selectUnlockedCells="1"/>
  <mergeCells count="25">
    <mergeCell ref="A1:P1"/>
    <mergeCell ref="A2:P2"/>
    <mergeCell ref="A3:P3"/>
    <mergeCell ref="A4:O4"/>
    <mergeCell ref="A5:B7"/>
    <mergeCell ref="D5:K5"/>
    <mergeCell ref="L5:O5"/>
    <mergeCell ref="P5:Q5"/>
    <mergeCell ref="D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C26:E26"/>
    <mergeCell ref="M26:N26"/>
    <mergeCell ref="A28:C28"/>
    <mergeCell ref="M28:N28"/>
    <mergeCell ref="A29:C29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2024-02-01T13:19:24Z</cp:lastPrinted>
  <dcterms:modified xsi:type="dcterms:W3CDTF">2024-02-01T13:22:59Z</dcterms:modified>
  <cp:category/>
  <cp:version/>
  <cp:contentType/>
  <cp:contentStatus/>
  <cp:revision>1</cp:revision>
</cp:coreProperties>
</file>